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E931CA10-D48B-4638-8DC3-30E299174E32}" xr6:coauthVersionLast="47" xr6:coauthVersionMax="47" xr10:uidLastSave="{00000000-0000-0000-0000-000000000000}"/>
  <bookViews>
    <workbookView xWindow="720" yWindow="660" windowWidth="18000" windowHeight="9360"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0" r:id="rId18"/>
    <pivotCache cacheId="1"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A22" i="13" l="1"/>
  <c r="A20" i="13"/>
  <c r="Z5" i="13"/>
  <c r="Z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39" i="13"/>
  <c r="Z4" i="13"/>
  <c r="S26" i="13" l="1"/>
  <c r="T26" i="13" s="1"/>
  <c r="U26" i="13"/>
  <c r="X26" i="13"/>
  <c r="AA26" i="13"/>
  <c r="AB26" i="13"/>
  <c r="AB27" i="13" s="1"/>
  <c r="AB28" i="13" s="1"/>
  <c r="AB29" i="13" s="1"/>
  <c r="AB30" i="13" s="1"/>
  <c r="AB31" i="13" s="1"/>
  <c r="AB32" i="13" s="1"/>
  <c r="AB33" i="13" s="1"/>
  <c r="AC26" i="13"/>
  <c r="AP26" i="13" s="1"/>
  <c r="AD26" i="13"/>
  <c r="AE26" i="13"/>
  <c r="AF26" i="13"/>
  <c r="AF27" i="13" s="1"/>
  <c r="AF28" i="13" s="1"/>
  <c r="AF29" i="13" s="1"/>
  <c r="AF30" i="13" s="1"/>
  <c r="AF31" i="13" s="1"/>
  <c r="AF32" i="13" s="1"/>
  <c r="AF33" i="13" s="1"/>
  <c r="AG26" i="13"/>
  <c r="AH26" i="13"/>
  <c r="AI26" i="13"/>
  <c r="AJ26" i="13"/>
  <c r="AK26" i="13"/>
  <c r="AL26" i="13"/>
  <c r="AM26" i="13"/>
  <c r="AM27" i="13" s="1"/>
  <c r="AM28" i="13" s="1"/>
  <c r="AM29" i="13" s="1"/>
  <c r="AM30" i="13" s="1"/>
  <c r="AM31" i="13" s="1"/>
  <c r="AM32" i="13" s="1"/>
  <c r="AM33" i="13" s="1"/>
  <c r="AN26" i="13"/>
  <c r="AN27" i="13" s="1"/>
  <c r="AN28" i="13" s="1"/>
  <c r="AN29" i="13" s="1"/>
  <c r="AN30" i="13" s="1"/>
  <c r="AN31" i="13" s="1"/>
  <c r="AN32" i="13" s="1"/>
  <c r="AN33" i="13" s="1"/>
  <c r="AO26" i="13"/>
  <c r="AQ26" i="13"/>
  <c r="S27" i="13"/>
  <c r="T27" i="13" s="1"/>
  <c r="U27" i="13"/>
  <c r="X27" i="13"/>
  <c r="X28" i="13" s="1"/>
  <c r="X29" i="13" s="1"/>
  <c r="X30" i="13" s="1"/>
  <c r="X31" i="13" s="1"/>
  <c r="X32" i="13" s="1"/>
  <c r="X33" i="13" s="1"/>
  <c r="AA27" i="13"/>
  <c r="AC27" i="13"/>
  <c r="AP27" i="13" s="1"/>
  <c r="AD27" i="13"/>
  <c r="AE27" i="13"/>
  <c r="AG27" i="13"/>
  <c r="AH27" i="13"/>
  <c r="AI27" i="13"/>
  <c r="AJ27" i="13"/>
  <c r="AK27" i="13"/>
  <c r="AL27" i="13"/>
  <c r="AO27" i="13"/>
  <c r="AO28" i="13" s="1"/>
  <c r="AO29" i="13" s="1"/>
  <c r="AO30" i="13" s="1"/>
  <c r="AO31" i="13" s="1"/>
  <c r="AO32" i="13" s="1"/>
  <c r="AO33" i="13" s="1"/>
  <c r="AQ27" i="13"/>
  <c r="S28" i="13"/>
  <c r="T28" i="13"/>
  <c r="U28" i="13"/>
  <c r="W28" i="13"/>
  <c r="AA28" i="13"/>
  <c r="AD28" i="13"/>
  <c r="AD29" i="13" s="1"/>
  <c r="AD30" i="13" s="1"/>
  <c r="AD31" i="13" s="1"/>
  <c r="AD32" i="13" s="1"/>
  <c r="AD33" i="13" s="1"/>
  <c r="AE28" i="13"/>
  <c r="AG28" i="13"/>
  <c r="AH28" i="13"/>
  <c r="AH29" i="13" s="1"/>
  <c r="AH30" i="13" s="1"/>
  <c r="AH31" i="13" s="1"/>
  <c r="AH32" i="13" s="1"/>
  <c r="AH33" i="13" s="1"/>
  <c r="AI28" i="13"/>
  <c r="AJ28" i="13"/>
  <c r="AK28" i="13"/>
  <c r="AL28" i="13"/>
  <c r="AQ28" i="13"/>
  <c r="S29" i="13"/>
  <c r="T29" i="13"/>
  <c r="U29" i="13"/>
  <c r="AA29" i="13"/>
  <c r="AA30" i="13" s="1"/>
  <c r="AA31" i="13" s="1"/>
  <c r="AA32" i="13" s="1"/>
  <c r="AA33" i="13" s="1"/>
  <c r="AE29" i="13"/>
  <c r="AE30" i="13" s="1"/>
  <c r="AE31" i="13" s="1"/>
  <c r="AE32" i="13" s="1"/>
  <c r="AE33" i="13" s="1"/>
  <c r="AG29" i="13"/>
  <c r="AI29" i="13"/>
  <c r="AJ29" i="13"/>
  <c r="AK29" i="13"/>
  <c r="AQ29" i="13"/>
  <c r="S30" i="13"/>
  <c r="T30" i="13" s="1"/>
  <c r="U30" i="13"/>
  <c r="AG30" i="13"/>
  <c r="AI30" i="13"/>
  <c r="AJ30" i="13"/>
  <c r="AK30" i="13"/>
  <c r="AQ30" i="13"/>
  <c r="S31" i="13"/>
  <c r="T31" i="13" s="1"/>
  <c r="U31" i="13"/>
  <c r="W31" i="13"/>
  <c r="AG31" i="13"/>
  <c r="AI31" i="13"/>
  <c r="AJ31" i="13"/>
  <c r="AK31" i="13"/>
  <c r="AQ31" i="13"/>
  <c r="S32" i="13"/>
  <c r="T32" i="13"/>
  <c r="U32" i="13"/>
  <c r="AG32" i="13"/>
  <c r="AI32" i="13"/>
  <c r="AJ32" i="13"/>
  <c r="AK32" i="13"/>
  <c r="AQ32" i="13"/>
  <c r="S33" i="13"/>
  <c r="T33" i="13"/>
  <c r="U33" i="13"/>
  <c r="AG33" i="13"/>
  <c r="AI33" i="13"/>
  <c r="AJ33" i="13"/>
  <c r="AK33" i="13"/>
  <c r="AQ33" i="13"/>
  <c r="R26" i="13"/>
  <c r="R27" i="13" s="1"/>
  <c r="R28" i="13" s="1"/>
  <c r="R29" i="13" s="1"/>
  <c r="R30" i="13" s="1"/>
  <c r="R31" i="13" s="1"/>
  <c r="R32" i="13" s="1"/>
  <c r="R33" i="13" s="1"/>
  <c r="Q26" i="13"/>
  <c r="Q27" i="13"/>
  <c r="Q28" i="13"/>
  <c r="Q29" i="13"/>
  <c r="Q30" i="13"/>
  <c r="Q31" i="13"/>
  <c r="Q32" i="13"/>
  <c r="Q33" i="13"/>
  <c r="P26" i="13"/>
  <c r="P27" i="13" s="1"/>
  <c r="P28" i="13" s="1"/>
  <c r="P29" i="13" s="1"/>
  <c r="P30" i="13" s="1"/>
  <c r="P31" i="13" s="1"/>
  <c r="P32" i="13" s="1"/>
  <c r="P33" i="13" s="1"/>
  <c r="N27" i="13"/>
  <c r="N28" i="13"/>
  <c r="N29" i="13"/>
  <c r="N30" i="13"/>
  <c r="N31" i="13"/>
  <c r="N32" i="13"/>
  <c r="N33" i="13"/>
  <c r="N26" i="13"/>
  <c r="A26" i="13"/>
  <c r="A27" i="13"/>
  <c r="A28" i="13"/>
  <c r="A29" i="13"/>
  <c r="A30" i="13"/>
  <c r="A31" i="13"/>
  <c r="A32" i="13"/>
  <c r="A33" i="13"/>
  <c r="AL29" i="13" l="1"/>
  <c r="AC28" i="13"/>
  <c r="AC29" i="13" l="1"/>
  <c r="AP28" i="13"/>
  <c r="AL30" i="13"/>
  <c r="AL31" i="13" l="1"/>
  <c r="AC30" i="13"/>
  <c r="AP29" i="13"/>
  <c r="AP30" i="13" l="1"/>
  <c r="AC31" i="13"/>
  <c r="AL32" i="13"/>
  <c r="AL33" i="13" l="1"/>
  <c r="AP31" i="13"/>
  <c r="AC32" i="13"/>
  <c r="AC33" i="13" l="1"/>
  <c r="AP33" i="13" s="1"/>
  <c r="AP32" i="13"/>
  <c r="AJ35" i="13" l="1"/>
  <c r="AK35" i="13"/>
  <c r="AJ36" i="13"/>
  <c r="AK36" i="13"/>
  <c r="AJ37" i="13"/>
  <c r="AK37" i="13"/>
  <c r="AJ38" i="13"/>
  <c r="AK38" i="13"/>
  <c r="AJ39" i="13"/>
  <c r="AK39" i="13"/>
  <c r="M37" i="13"/>
  <c r="M36" i="13"/>
  <c r="M35" i="13"/>
  <c r="M34" i="13"/>
  <c r="M25" i="13"/>
  <c r="M24" i="13"/>
  <c r="M23" i="13"/>
  <c r="M22" i="13"/>
  <c r="M21" i="13"/>
  <c r="M20" i="13"/>
  <c r="M19" i="13"/>
  <c r="M18" i="13"/>
  <c r="M17" i="13"/>
  <c r="M16" i="13"/>
  <c r="M15" i="13"/>
  <c r="M14" i="13"/>
  <c r="M13" i="13"/>
  <c r="M12" i="13"/>
  <c r="M11" i="13"/>
  <c r="M10" i="13"/>
  <c r="M9" i="13"/>
  <c r="M8" i="13"/>
  <c r="M7" i="13"/>
  <c r="M6" i="13"/>
  <c r="M5" i="13"/>
  <c r="M4" i="13"/>
  <c r="S38" i="13" l="1"/>
  <c r="T38" i="13" s="1"/>
  <c r="N38" i="13"/>
  <c r="AI38" i="13" s="1"/>
  <c r="Q38" i="13"/>
  <c r="U38" i="13"/>
  <c r="W38" i="13"/>
  <c r="S39" i="13"/>
  <c r="T39" i="13" s="1"/>
  <c r="N39" i="13"/>
  <c r="AI39" i="13" s="1"/>
  <c r="Q39" i="13"/>
  <c r="U39" i="13"/>
  <c r="W39" i="13"/>
  <c r="A39" i="13"/>
  <c r="A38" i="13"/>
  <c r="W37" i="13"/>
  <c r="U37" i="13"/>
  <c r="Q37" i="13"/>
  <c r="N37" i="13"/>
  <c r="AI37" i="13" s="1"/>
  <c r="S37" i="13"/>
  <c r="T37" i="13" s="1"/>
  <c r="A37" i="13"/>
  <c r="W36" i="13"/>
  <c r="U36" i="13"/>
  <c r="Q36" i="13"/>
  <c r="N36" i="13"/>
  <c r="AI36" i="13" s="1"/>
  <c r="S36" i="13"/>
  <c r="T36" i="13" s="1"/>
  <c r="A36" i="13"/>
  <c r="W35" i="13"/>
  <c r="U35" i="13"/>
  <c r="Q35" i="13"/>
  <c r="N35" i="13"/>
  <c r="AI35" i="13" s="1"/>
  <c r="S35" i="13"/>
  <c r="T35" i="13" s="1"/>
  <c r="A35" i="13"/>
  <c r="AK34" i="13"/>
  <c r="AJ34" i="13"/>
  <c r="W34" i="13"/>
  <c r="U34" i="13"/>
  <c r="Q34" i="13"/>
  <c r="N34" i="13"/>
  <c r="AI34" i="13" s="1"/>
  <c r="S34" i="13"/>
  <c r="T34" i="13" s="1"/>
  <c r="A34" i="13"/>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34" i="13" s="1"/>
  <c r="R35" i="13" s="1"/>
  <c r="AJ15" i="13"/>
  <c r="AK15" i="13"/>
  <c r="AJ16" i="13"/>
  <c r="AK16" i="13"/>
  <c r="AJ17" i="13"/>
  <c r="AK17" i="13"/>
  <c r="AJ18" i="13"/>
  <c r="AK18" i="13"/>
  <c r="AJ19" i="13"/>
  <c r="AK19" i="13"/>
  <c r="AJ20" i="13"/>
  <c r="AK20" i="13"/>
  <c r="AJ21" i="13"/>
  <c r="AK21" i="13"/>
  <c r="AJ22" i="13"/>
  <c r="AK22" i="13"/>
  <c r="AJ23" i="13"/>
  <c r="AK23" i="13"/>
  <c r="AJ24" i="13"/>
  <c r="AK24" i="13"/>
  <c r="AJ25" i="13"/>
  <c r="AK25" i="13"/>
  <c r="AL5" i="13"/>
  <c r="AL6" i="13" s="1"/>
  <c r="W25" i="13"/>
  <c r="U15" i="13"/>
  <c r="U16" i="13"/>
  <c r="U17" i="13"/>
  <c r="U18" i="13"/>
  <c r="U19" i="13"/>
  <c r="U20" i="13"/>
  <c r="U21" i="13"/>
  <c r="U22" i="13"/>
  <c r="U23" i="13"/>
  <c r="U24" i="13"/>
  <c r="U25" i="13"/>
  <c r="U5" i="13"/>
  <c r="U6" i="13"/>
  <c r="U7" i="13"/>
  <c r="U8" i="13"/>
  <c r="U9" i="13"/>
  <c r="U10" i="13"/>
  <c r="U11" i="13"/>
  <c r="U12" i="13"/>
  <c r="U13" i="13"/>
  <c r="U14" i="13"/>
  <c r="Q15" i="13"/>
  <c r="Q16" i="13"/>
  <c r="Q17" i="13"/>
  <c r="Q18" i="13"/>
  <c r="Q19" i="13"/>
  <c r="Q20" i="13"/>
  <c r="Q21" i="13"/>
  <c r="Q22" i="13"/>
  <c r="Q23" i="13"/>
  <c r="Q24" i="13"/>
  <c r="Q25" i="13"/>
  <c r="N5" i="13"/>
  <c r="N6" i="13"/>
  <c r="N7" i="13"/>
  <c r="N8" i="13"/>
  <c r="N9" i="13"/>
  <c r="N10" i="13"/>
  <c r="N11" i="13"/>
  <c r="N12" i="13"/>
  <c r="N13" i="13"/>
  <c r="N14" i="13"/>
  <c r="N15" i="13"/>
  <c r="AI15" i="13" s="1"/>
  <c r="N16" i="13"/>
  <c r="AI16" i="13" s="1"/>
  <c r="N17" i="13"/>
  <c r="AI17" i="13" s="1"/>
  <c r="N18" i="13"/>
  <c r="AI18" i="13" s="1"/>
  <c r="N19" i="13"/>
  <c r="AI19" i="13" s="1"/>
  <c r="N20" i="13"/>
  <c r="AI20" i="13" s="1"/>
  <c r="N21" i="13"/>
  <c r="AI21" i="13" s="1"/>
  <c r="N22" i="13"/>
  <c r="AI22" i="13" s="1"/>
  <c r="N23" i="13"/>
  <c r="AI23" i="13" s="1"/>
  <c r="N24" i="13"/>
  <c r="AI24" i="13" s="1"/>
  <c r="N25" i="13"/>
  <c r="AI25" i="13" s="1"/>
  <c r="N4" i="13"/>
  <c r="AQ35" i="13" l="1"/>
  <c r="R36" i="13"/>
  <c r="AQ34" i="13"/>
  <c r="AL7" i="13"/>
  <c r="AQ15" i="13"/>
  <c r="AL8" i="13"/>
  <c r="AQ36" i="13" l="1"/>
  <c r="R37" i="13"/>
  <c r="AQ16" i="13"/>
  <c r="AL9" i="13"/>
  <c r="R38" i="13" l="1"/>
  <c r="AQ37" i="13"/>
  <c r="AQ17" i="13"/>
  <c r="AL10" i="13"/>
  <c r="R39" i="13" l="1"/>
  <c r="AQ39" i="13" s="1"/>
  <c r="AQ38" i="13"/>
  <c r="AQ18" i="13"/>
  <c r="AL11" i="13"/>
  <c r="AQ19" i="13" l="1"/>
  <c r="AL12" i="13"/>
  <c r="AQ20" i="13" l="1"/>
  <c r="AL13" i="13"/>
  <c r="AQ21" i="13" l="1"/>
  <c r="AL14" i="13"/>
  <c r="AL15" i="13" l="1"/>
  <c r="AQ22" i="13"/>
  <c r="AL16" i="13" l="1"/>
  <c r="AQ23" i="13"/>
  <c r="AL17" i="13" l="1"/>
  <c r="AQ25" i="13"/>
  <c r="AQ24" i="13"/>
  <c r="AL18"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S25" i="13"/>
  <c r="T25" i="13" s="1"/>
  <c r="S24" i="13"/>
  <c r="T24" i="13" s="1"/>
  <c r="S23" i="13"/>
  <c r="T23" i="13" s="1"/>
  <c r="S22" i="13"/>
  <c r="T22" i="13" s="1"/>
  <c r="S21" i="13"/>
  <c r="T21" i="13" s="1"/>
  <c r="S20" i="13"/>
  <c r="T20" i="13" s="1"/>
  <c r="S19" i="13"/>
  <c r="T19" i="13" s="1"/>
  <c r="S18" i="13"/>
  <c r="T18" i="13" s="1"/>
  <c r="S17" i="13"/>
  <c r="T17" i="13" s="1"/>
  <c r="S16" i="13"/>
  <c r="T16" i="13" s="1"/>
  <c r="S15" i="13"/>
  <c r="T15" i="13" s="1"/>
  <c r="A25" i="13"/>
  <c r="A24" i="13"/>
  <c r="A23" i="13"/>
  <c r="A21" i="13"/>
  <c r="W20" i="13"/>
  <c r="W19" i="13"/>
  <c r="A19" i="13"/>
  <c r="W18" i="13"/>
  <c r="A18" i="13"/>
  <c r="W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AQ13" i="13"/>
  <c r="AI10" i="13"/>
  <c r="AK10" i="13"/>
  <c r="AI11" i="13"/>
  <c r="AK11" i="13"/>
  <c r="Q10" i="13"/>
  <c r="Q11" i="13"/>
  <c r="W9" i="13"/>
  <c r="W8" i="13"/>
  <c r="W7" i="13"/>
  <c r="W6" i="13"/>
  <c r="Q6" i="13"/>
  <c r="AI6" i="13"/>
  <c r="AK6" i="13"/>
  <c r="Q7" i="13"/>
  <c r="AI7" i="13"/>
  <c r="AK7" i="13"/>
  <c r="Q8" i="13"/>
  <c r="AI8" i="13"/>
  <c r="AK8" i="13"/>
  <c r="Q9" i="13"/>
  <c r="AI9" i="13"/>
  <c r="AK9" i="13"/>
  <c r="Q5" i="13"/>
  <c r="AK5" i="13"/>
  <c r="AK4" i="13"/>
  <c r="C1" i="13"/>
  <c r="AL21" i="13" l="1"/>
  <c r="Q4" i="13"/>
  <c r="AL22" i="13" l="1"/>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23" i="13" l="1"/>
  <c r="AJ6" i="13"/>
  <c r="AJ7" i="13"/>
  <c r="AJ5" i="13"/>
  <c r="AJ10" i="13"/>
  <c r="AJ9" i="13"/>
  <c r="AJ11" i="13"/>
  <c r="AJ8" i="13"/>
  <c r="C3" i="9"/>
  <c r="C4" i="9"/>
  <c r="C5" i="9"/>
  <c r="C6" i="9"/>
  <c r="C7" i="9"/>
  <c r="C8" i="9"/>
  <c r="C9" i="9"/>
  <c r="C10" i="9"/>
  <c r="C11" i="9"/>
  <c r="C12" i="9"/>
  <c r="C13" i="9"/>
  <c r="C14" i="9"/>
  <c r="C15" i="9"/>
  <c r="C16" i="9"/>
  <c r="C17" i="9"/>
  <c r="C18" i="9"/>
  <c r="AL24" i="13" l="1"/>
  <c r="P1" i="9"/>
  <c r="T1" i="9"/>
  <c r="AL25" i="13" l="1"/>
  <c r="P5" i="13"/>
  <c r="AL34" i="13" l="1"/>
  <c r="AL35" i="13" s="1"/>
  <c r="AL36" i="13" s="1"/>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W30" i="13" l="1"/>
  <c r="W26" i="13"/>
  <c r="W33" i="13"/>
  <c r="W29" i="13"/>
  <c r="W27" i="13"/>
  <c r="W32" i="13"/>
  <c r="AL37" i="13"/>
  <c r="W15" i="13"/>
  <c r="W24" i="13"/>
  <c r="W22" i="13"/>
  <c r="W16" i="13"/>
  <c r="W21" i="13"/>
  <c r="W23" i="13"/>
  <c r="W14" i="13"/>
  <c r="W13" i="13"/>
  <c r="W12" i="13"/>
  <c r="W11" i="13"/>
  <c r="W10"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34" i="13" s="1"/>
  <c r="AH35" i="13" s="1"/>
  <c r="AH36" i="13" s="1"/>
  <c r="AH37" i="13" s="1"/>
  <c r="AH38" i="13" s="1"/>
  <c r="AH39" i="13" s="1"/>
  <c r="W5" i="13"/>
  <c r="W4" i="13"/>
  <c r="AQ6" i="13"/>
  <c r="AG6" i="13"/>
  <c r="P7" i="13"/>
  <c r="AQ5" i="13"/>
  <c r="AL38" i="13" l="1"/>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34" i="13" s="1"/>
  <c r="X35" i="13" s="1"/>
  <c r="X36" i="13" s="1"/>
  <c r="X37" i="13" s="1"/>
  <c r="X38" i="13" s="1"/>
  <c r="X39" i="13" s="1"/>
  <c r="U4" i="13"/>
  <c r="AL39" i="13" l="1"/>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34" i="13" s="1"/>
  <c r="AO35" i="13" s="1"/>
  <c r="AO36" i="13" s="1"/>
  <c r="AO37" i="13" s="1"/>
  <c r="AO38" i="13" s="1"/>
  <c r="AO3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34" i="13" s="1"/>
  <c r="AN35" i="13" s="1"/>
  <c r="AN36" i="13" s="1"/>
  <c r="AN37" i="13" s="1"/>
  <c r="AN38" i="13" s="1"/>
  <c r="AN39" i="13" s="1"/>
  <c r="AQ9" i="13" l="1"/>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34" i="13" s="1"/>
  <c r="AB35" i="13" s="1"/>
  <c r="AB36" i="13" s="1"/>
  <c r="AB37" i="13" s="1"/>
  <c r="AB38" i="13" s="1"/>
  <c r="AB3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34" i="13" s="1"/>
  <c r="AD35" i="13" s="1"/>
  <c r="AD36" i="13" s="1"/>
  <c r="AD37" i="13" s="1"/>
  <c r="AD38" i="13" s="1"/>
  <c r="AD3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34" i="13" s="1"/>
  <c r="AE35" i="13" s="1"/>
  <c r="AE36" i="13" s="1"/>
  <c r="AE37" i="13" s="1"/>
  <c r="AE38" i="13" s="1"/>
  <c r="AE3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34" i="13" s="1"/>
  <c r="AF35" i="13" s="1"/>
  <c r="AF36" i="13" s="1"/>
  <c r="AF37" i="13" s="1"/>
  <c r="AF38" i="13" s="1"/>
  <c r="AF3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34" i="13" s="1"/>
  <c r="AM35" i="13" s="1"/>
  <c r="AM36" i="13" s="1"/>
  <c r="AM37" i="13" s="1"/>
  <c r="AM38" i="13" s="1"/>
  <c r="AM3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34" i="13" s="1"/>
  <c r="AA35" i="13" s="1"/>
  <c r="AA36" i="13" s="1"/>
  <c r="AA37" i="13" s="1"/>
  <c r="AA38" i="13" s="1"/>
  <c r="AA39" i="13" s="1"/>
  <c r="AP5" i="13"/>
  <c r="AG5" i="13"/>
  <c r="AG10" i="13" l="1"/>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l="1"/>
  <c r="AC15" i="13"/>
  <c r="P18" i="13"/>
  <c r="AG17" i="13"/>
  <c r="P19" i="13" l="1"/>
  <c r="AG18" i="13"/>
  <c r="AC16" i="13"/>
  <c r="AP15" i="13"/>
  <c r="AC17" i="13" l="1"/>
  <c r="AP16" i="13"/>
  <c r="P20" i="13"/>
  <c r="AG19" i="13"/>
  <c r="P21" i="13" l="1"/>
  <c r="P22" i="13" s="1"/>
  <c r="P23" i="13" s="1"/>
  <c r="P24" i="13" s="1"/>
  <c r="P25" i="13" s="1"/>
  <c r="P34" i="13" s="1"/>
  <c r="P35" i="13" s="1"/>
  <c r="AG20" i="13"/>
  <c r="AC18" i="13"/>
  <c r="AP17" i="13"/>
  <c r="P36" i="13" l="1"/>
  <c r="AG35" i="13"/>
  <c r="AC19" i="13"/>
  <c r="AP18" i="13"/>
  <c r="AG21" i="13"/>
  <c r="P37" i="13" l="1"/>
  <c r="AG36" i="13"/>
  <c r="AG22" i="13"/>
  <c r="AP19" i="13"/>
  <c r="AC20" i="13"/>
  <c r="P38" i="13" l="1"/>
  <c r="AG37" i="13"/>
  <c r="AP20" i="13"/>
  <c r="AC21" i="13"/>
  <c r="AG23" i="13"/>
  <c r="P39" i="13" l="1"/>
  <c r="AG39" i="13" s="1"/>
  <c r="AG38" i="13"/>
  <c r="AG24" i="13"/>
  <c r="AC22" i="13"/>
  <c r="AP21" i="13"/>
  <c r="AP22" i="13" l="1"/>
  <c r="AC23" i="13"/>
  <c r="AG25" i="13"/>
  <c r="AG34" i="13" l="1"/>
  <c r="AP23" i="13"/>
  <c r="AC24" i="13"/>
  <c r="AP24" i="13" l="1"/>
  <c r="AC25" i="13"/>
  <c r="AP25" i="13" l="1"/>
  <c r="AC34" i="13"/>
  <c r="AC35" i="13" s="1"/>
  <c r="AP35" i="13" l="1"/>
  <c r="AC36" i="13"/>
  <c r="AP34" i="13"/>
  <c r="AP36" i="13" l="1"/>
  <c r="AC37" i="13"/>
  <c r="AP37" i="13" l="1"/>
  <c r="AC38" i="13"/>
  <c r="AC39" i="13" l="1"/>
  <c r="AP39" i="13" s="1"/>
  <c r="AP38"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<sst xmlns="http://schemas.openxmlformats.org/spreadsheetml/2006/main" count="44044" uniqueCount="13859">
  <si>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</si>
  <si>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</si>
  <si>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</si>
  <si>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</si>
  <si>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</si>
  <si>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</si>
  <si>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</si>
  <si>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</si>
  <si>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</si>
  <si>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</si>
  <si>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</si>
  <si>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</si>
  <si>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</si>
  <si>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</si>
  <si>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</si>
  <si>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</si>
  <si>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</si>
  <si>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</si>
  <si>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</si>
  <si>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</si>
  <si>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</si>
  <si>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</si>
  <si>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</si>
  <si>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</si>
  <si>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</si>
  <si>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</si>
  <si>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</si>
  <si>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</si>
  <si>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</si>
  <si>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</si>
  <si>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</si>
  <si>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</si>
  <si>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</si>
  <si>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</si>
  <si>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</si>
  <si>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</si>
  <si>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</si>
  <si>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</si>
  <si>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</si>
  <si>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</si>
  <si>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</si>
  <si>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</si>
  <si>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</si>
  <si>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</si>
  <si>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</si>
  <si>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</si>
  <si>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</si>
  <si>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</si>
  <si>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</si>
  <si>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</si>
  <si>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</si>
  <si>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</si>
  <si>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</si>
  <si>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</si>
  <si>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</si>
  <si>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</si>
  <si>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</si>
  <si>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</si>
  <si>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</si>
  <si>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</si>
  <si>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</si>
  <si>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</si>
  <si>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</si>
  <si>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</si>
  <si>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</si>
  <si>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</si>
  <si>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</si>
  <si>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</si>
  <si>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</si>
  <si>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</si>
  <si>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</si>
  <si>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</si>
  <si>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</si>
  <si>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</si>
  <si>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</si>
  <si>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</si>
  <si>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</si>
  <si>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</si>
  <si>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</si>
  <si>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</si>
  <si>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</si>
  <si>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</si>
  <si>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</si>
  <si>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</si>
  <si>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</si>
  <si>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</si>
  <si>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</si>
  <si>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</si>
  <si>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</si>
  <si>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</si>
  <si>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</si>
  <si>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</si>
  <si>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</si>
  <si>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</si>
  <si>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</si>
  <si>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</si>
  <si>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</si>
  <si>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</si>
  <si>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</si>
  <si>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</si>
  <si>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</si>
  <si>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</si>
  <si>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</si>
  <si>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</si>
  <si>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</si>
  <si>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</si>
  <si>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</si>
  <si>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</si>
  <si>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</si>
  <si>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</si>
  <si>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</si>
  <si>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</si>
  <si>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</si>
  <si>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</si>
  <si>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</si>
  <si>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</si>
  <si>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</si>
  <si>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</si>
  <si>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</si>
  <si>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</si>
  <si>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</si>
  <si>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</si>
  <si>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</si>
  <si>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</si>
  <si>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</si>
  <si>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</si>
  <si>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</si>
  <si>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</si>
  <si>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</si>
  <si>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</si>
  <si>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</si>
  <si>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</si>
  <si>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</si>
  <si>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</si>
  <si>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</si>
  <si>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</si>
  <si>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</si>
  <si>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</si>
  <si>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</si>
  <si>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</si>
  <si>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</si>
  <si>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</si>
  <si>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</si>
  <si>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</si>
  <si>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</si>
  <si>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</si>
  <si>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</si>
  <si>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</si>
  <si>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</si>
  <si>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</si>
  <si>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</si>
  <si>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</si>
  <si>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</si>
  <si>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</si>
  <si>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</si>
  <si>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</si>
  <si>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</si>
  <si>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</si>
  <si>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</si>
  <si>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</si>
  <si>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</si>
  <si>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</si>
  <si>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</si>
  <si>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</si>
  <si>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</si>
  <si>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</si>
  <si>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</si>
  <si>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</si>
  <si>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</si>
  <si>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</si>
  <si>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</si>
  <si>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</si>
  <si>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</si>
  <si>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</si>
  <si>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</si>
  <si>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</si>
  <si>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</si>
  <si>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</si>
  <si>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</si>
  <si>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</si>
  <si>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</si>
  <si>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</si>
  <si>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</si>
  <si>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</si>
  <si>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</si>
  <si>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</si>
  <si>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</si>
  <si>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</si>
  <si>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</si>
  <si>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</si>
  <si>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</si>
  <si>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</si>
  <si>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</si>
  <si>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</si>
  <si>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</si>
  <si>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</si>
  <si>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</si>
  <si>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</si>
  <si>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</si>
  <si>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</si>
  <si>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</si>
  <si>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</si>
  <si>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</si>
  <si>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</si>
  <si>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</si>
  <si>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</si>
  <si>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</si>
  <si>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</si>
  <si>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</si>
  <si>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</si>
  <si>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</si>
  <si>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</si>
  <si>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</si>
  <si>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</si>
  <si>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</si>
  <si>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</si>
  <si>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</si>
  <si>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</si>
  <si>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</si>
  <si>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</si>
  <si>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</si>
  <si>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</si>
  <si>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</si>
  <si>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</si>
  <si>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</si>
  <si>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</si>
  <si>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</si>
  <si>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</si>
  <si>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</si>
  <si>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</si>
  <si>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</si>
  <si>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</si>
  <si>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</si>
  <si>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</si>
  <si>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</si>
  <si>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</si>
  <si>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</si>
  <si>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</si>
  <si>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</si>
  <si>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</si>
  <si>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</si>
  <si>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</si>
  <si>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</si>
  <si>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</si>
  <si>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</si>
  <si>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</si>
  <si>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</si>
  <si>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</si>
  <si>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</si>
  <si>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</si>
  <si>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</si>
  <si>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</si>
  <si>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</si>
  <si>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</si>
  <si>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</si>
  <si>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</si>
  <si>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</si>
  <si>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</si>
  <si>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</si>
  <si>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</si>
  <si>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</si>
  <si>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</si>
  <si>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</si>
  <si>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</si>
  <si>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</si>
  <si>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</si>
  <si>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</si>
  <si>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</si>
  <si>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</si>
  <si>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</si>
  <si>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</si>
  <si>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</si>
  <si>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</si>
  <si>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</si>
  <si>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</si>
  <si>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</si>
  <si>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</si>
  <si>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</si>
  <si>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</si>
  <si>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</si>
  <si>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</si>
  <si>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</si>
  <si>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</si>
  <si>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</si>
  <si>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</si>
  <si>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</si>
  <si>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</si>
  <si>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</si>
  <si>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</si>
  <si>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</si>
  <si>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</si>
  <si>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</si>
  <si>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</si>
  <si>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</si>
  <si>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</si>
  <si>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</si>
  <si>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</si>
  <si>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</si>
  <si>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</si>
  <si>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</si>
  <si>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</si>
  <si>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</si>
  <si>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</si>
  <si>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</si>
  <si>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</si>
  <si>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</si>
  <si>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</si>
  <si>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</si>
  <si>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</si>
  <si>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</si>
  <si>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</si>
  <si>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</si>
  <si>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</si>
  <si>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</si>
  <si>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</si>
  <si>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</si>
  <si>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</si>
  <si>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</si>
  <si>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</si>
  <si>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</si>
  <si>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</si>
  <si>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</si>
  <si>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</si>
  <si>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</si>
  <si>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</si>
  <si>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</si>
  <si>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</si>
  <si>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</si>
  <si>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</si>
  <si>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</si>
  <si>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</si>
  <si>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</si>
  <si>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</si>
  <si>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</si>
  <si>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</si>
  <si>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</si>
  <si>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</si>
  <si>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</si>
  <si>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</si>
  <si>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</si>
  <si>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</si>
  <si>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</si>
  <si>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</si>
  <si>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</si>
  <si>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</si>
  <si>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</si>
  <si>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</si>
  <si>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</si>
  <si>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</si>
  <si>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</si>
  <si>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</si>
  <si>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</si>
  <si>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</si>
  <si>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</si>
  <si>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</si>
  <si>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</si>
  <si>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</si>
  <si>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</si>
  <si>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</si>
  <si>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</si>
  <si>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</si>
  <si>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</si>
  <si>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</si>
  <si>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</si>
  <si>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</si>
  <si>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</si>
  <si>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</si>
  <si>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</si>
  <si>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</si>
  <si>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</si>
  <si>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</si>
  <si>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</si>
  <si>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</si>
  <si>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</si>
  <si>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</si>
  <si>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</si>
  <si>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</si>
  <si>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</si>
  <si>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</si>
  <si>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</si>
  <si>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</si>
  <si>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</si>
  <si>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</si>
  <si>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</si>
  <si>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</si>
  <si>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</si>
  <si>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</si>
  <si>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</si>
  <si>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</si>
  <si>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</si>
  <si>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</si>
  <si>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</si>
  <si>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</si>
  <si>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</si>
  <si>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</si>
  <si>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</si>
  <si>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</si>
  <si>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</si>
  <si>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</si>
  <si>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</si>
  <si>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</si>
  <si>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</si>
  <si>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</si>
  <si>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</si>
  <si>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</si>
  <si>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</si>
  <si>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</si>
  <si>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</si>
  <si>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</si>
  <si>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</si>
  <si>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</si>
  <si>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</si>
  <si>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</si>
  <si>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</si>
  <si>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</si>
  <si>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</si>
  <si>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</si>
  <si>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</si>
  <si>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</si>
  <si>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</si>
  <si>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</si>
  <si>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</si>
  <si>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</si>
  <si>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</si>
  <si>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</si>
  <si>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</si>
  <si>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</si>
  <si>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</si>
  <si>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</si>
  <si>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</si>
  <si>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</si>
  <si>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</si>
  <si>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</si>
  <si>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</si>
  <si>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</si>
  <si>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</si>
  <si>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</si>
  <si>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</si>
  <si>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</si>
  <si>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</si>
  <si>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</si>
  <si>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</si>
  <si>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</si>
  <si>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</si>
  <si>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</si>
  <si>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</si>
  <si>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</si>
  <si>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</si>
  <si>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</si>
  <si>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</si>
  <si>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</si>
  <si>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</si>
  <si>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</si>
  <si>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</si>
  <si>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</si>
  <si>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</si>
  <si>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</si>
  <si>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</si>
  <si>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</si>
  <si>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</si>
  <si>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</si>
  <si>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</si>
  <si>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</si>
  <si>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</si>
  <si>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</si>
  <si>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</si>
  <si>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</si>
  <si>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</si>
  <si>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</si>
  <si>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</si>
  <si>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</si>
  <si>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</si>
  <si>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</si>
  <si>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</si>
  <si>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</si>
  <si>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</si>
  <si>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</si>
  <si>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</si>
  <si>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</si>
  <si>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</si>
  <si>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</si>
  <si>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</si>
  <si>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</si>
  <si>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</si>
  <si>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</si>
  <si>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</si>
  <si>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</si>
  <si>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</si>
  <si>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</si>
  <si>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</si>
  <si>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</si>
  <si>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</si>
  <si>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</si>
  <si>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</si>
  <si>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</si>
  <si>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</si>
  <si>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</si>
  <si>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</si>
  <si>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</si>
  <si>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</si>
  <si>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</si>
  <si>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</si>
  <si>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</si>
  <si>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</si>
  <si>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</si>
  <si>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</si>
  <si>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</si>
  <si>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</si>
  <si>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</si>
  <si>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</si>
  <si>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</si>
  <si>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</si>
  <si>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</si>
  <si>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</si>
  <si>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</si>
  <si>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</si>
  <si>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</si>
  <si>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</si>
  <si>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</si>
  <si>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</si>
  <si>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</si>
  <si>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</si>
  <si>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</si>
  <si>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</si>
  <si>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</si>
  <si>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</si>
  <si>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</si>
  <si>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</si>
  <si>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</si>
  <si>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</si>
  <si>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</si>
  <si>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</si>
  <si>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</si>
  <si>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</si>
  <si>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</si>
  <si>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</si>
  <si>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</si>
  <si>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</si>
  <si>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</si>
  <si>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</si>
  <si>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</si>
  <si>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</si>
  <si>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</si>
  <si>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</si>
  <si>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</si>
  <si>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</si>
  <si>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</si>
  <si>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</si>
  <si>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</si>
  <si>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</si>
  <si>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</si>
  <si>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</si>
  <si>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</si>
  <si>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</si>
  <si>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</si>
  <si>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</si>
  <si>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</si>
  <si>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</si>
  <si>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</si>
  <si>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</si>
  <si>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</si>
  <si>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</si>
  <si>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</si>
  <si>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</si>
  <si>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</si>
  <si>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</si>
  <si>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</si>
  <si>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</si>
  <si>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</si>
  <si>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</si>
  <si>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</si>
  <si>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</si>
  <si>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</si>
  <si>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</si>
  <si>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</si>
  <si>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</si>
  <si>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</si>
  <si>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</si>
  <si>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</si>
  <si>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</si>
  <si>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</si>
  <si>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</si>
  <si>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</si>
  <si>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</si>
  <si>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</si>
  <si>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</si>
  <si>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</si>
  <si>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</si>
  <si>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</si>
  <si>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</si>
  <si>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</si>
  <si>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</si>
  <si>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</si>
  <si>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</si>
  <si>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</si>
  <si>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</si>
  <si>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</si>
  <si>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</si>
  <si>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</si>
  <si>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</si>
  <si>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</si>
  <si>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</si>
  <si>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</si>
  <si>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</si>
  <si>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</si>
  <si>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</si>
  <si>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</si>
  <si>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</si>
  <si>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</si>
  <si>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</si>
  <si>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</si>
  <si>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</si>
  <si>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</si>
  <si>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</si>
  <si>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</si>
  <si>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</si>
  <si>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</si>
  <si>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</si>
  <si>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</si>
  <si>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</si>
  <si>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</si>
  <si>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</si>
  <si>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</si>
  <si>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</si>
  <si>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</si>
  <si>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</si>
  <si>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</si>
  <si>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</si>
  <si>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</si>
  <si>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</si>
  <si>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</si>
  <si>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</si>
  <si>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</si>
  <si>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</si>
  <si>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</si>
  <si>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</si>
  <si>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</si>
  <si>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</si>
  <si>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</si>
  <si>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</si>
  <si>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</si>
  <si>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</si>
  <si>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</si>
  <si>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</si>
  <si>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</si>
  <si>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</si>
  <si>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</si>
  <si>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</si>
  <si>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</si>
  <si>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</si>
  <si>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</si>
  <si>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</si>
  <si>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</si>
  <si>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</si>
  <si>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</si>
  <si>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</si>
  <si>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</si>
  <si>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</si>
  <si>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</si>
  <si>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</si>
  <si>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</si>
  <si>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</si>
  <si>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</si>
  <si>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</si>
  <si>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</si>
  <si>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</si>
  <si>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</si>
  <si>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</si>
  <si>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</si>
  <si>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</si>
  <si>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</si>
  <si>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</si>
  <si>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</si>
  <si>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</si>
  <si>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</si>
  <si>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</si>
  <si>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</si>
  <si>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</si>
  <si>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</si>
  <si>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</si>
  <si>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</si>
  <si>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</si>
  <si>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</si>
  <si>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</si>
  <si>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</si>
  <si>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</si>
  <si>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</si>
  <si>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</si>
  <si>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</si>
  <si>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</si>
  <si>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</si>
  <si>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</si>
  <si>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</si>
  <si>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</si>
  <si>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</si>
  <si>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</si>
  <si>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</si>
  <si>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</si>
  <si>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</si>
  <si>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</si>
  <si>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</si>
  <si>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</si>
  <si>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</si>
  <si>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</si>
  <si>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</si>
  <si>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</si>
  <si>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</si>
  <si>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</si>
  <si>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</si>
  <si>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</si>
  <si>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</si>
  <si>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</si>
  <si>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</si>
  <si>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</si>
  <si>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</si>
  <si>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</si>
  <si>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</si>
  <si>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</si>
  <si>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</si>
  <si>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</si>
  <si>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</si>
  <si>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</si>
  <si>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</si>
  <si>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</si>
  <si>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</si>
  <si>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</si>
  <si>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</si>
  <si>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</si>
  <si>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</si>
  <si>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</si>
  <si>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</si>
  <si>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</si>
  <si>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</si>
  <si>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</si>
  <si>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</si>
  <si>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</si>
  <si>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</si>
  <si>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</si>
  <si>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</si>
  <si>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</si>
  <si>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</si>
  <si>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</si>
  <si>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</si>
  <si>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</si>
  <si>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</si>
  <si>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</si>
  <si>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</si>
  <si>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</si>
  <si>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</si>
  <si>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</si>
  <si>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</si>
  <si>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</si>
  <si>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</si>
  <si>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</si>
  <si>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</si>
  <si>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</si>
  <si>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</si>
  <si>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</si>
  <si>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</si>
  <si>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</si>
  <si>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</si>
  <si>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</si>
  <si>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</si>
  <si>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</si>
  <si>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</si>
  <si>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</si>
  <si>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</si>
  <si>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</si>
  <si>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</si>
  <si>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</si>
  <si>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</si>
  <si>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</si>
  <si>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</si>
  <si>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</si>
  <si>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</si>
  <si>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</si>
  <si>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</si>
  <si>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</si>
  <si>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</si>
  <si>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</si>
  <si>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</si>
  <si>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</si>
  <si>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</si>
  <si>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</si>
  <si>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</si>
  <si>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</si>
  <si>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</si>
  <si>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</si>
  <si>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</si>
  <si>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</si>
  <si>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</si>
  <si>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</si>
  <si>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</si>
  <si>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</si>
  <si>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</si>
  <si>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</si>
  <si>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</si>
  <si>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</si>
  <si>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</si>
  <si>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</si>
  <si>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</si>
  <si>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</si>
  <si>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</si>
  <si>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</si>
  <si>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</si>
  <si>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</si>
  <si>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</si>
  <si>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</si>
  <si>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</si>
  <si>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</si>
  <si>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</si>
  <si>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</si>
  <si>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</si>
  <si>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</si>
  <si>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</si>
  <si>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</si>
  <si>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</si>
  <si>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</si>
  <si>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</si>
  <si>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</si>
  <si>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</si>
  <si>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</si>
  <si>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</si>
  <si>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</si>
  <si>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</si>
  <si>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</si>
  <si>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</si>
  <si>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</si>
  <si>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</si>
  <si>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</si>
  <si>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</si>
  <si>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</si>
  <si>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</si>
  <si>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</si>
  <si>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</si>
  <si>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</si>
  <si>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</si>
  <si>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</si>
  <si>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</si>
  <si>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</si>
  <si>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</si>
  <si>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</si>
  <si>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</si>
  <si>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</si>
  <si>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</si>
  <si>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</si>
  <si>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</si>
  <si>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</si>
  <si>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</si>
  <si>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</si>
  <si>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</si>
  <si>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</si>
  <si>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</si>
  <si>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</si>
  <si>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</si>
  <si>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</si>
  <si>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</si>
  <si>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</si>
  <si>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</si>
  <si>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</si>
  <si>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</si>
  <si>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</si>
  <si>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</si>
  <si>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</si>
  <si>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</si>
  <si>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</si>
  <si>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</si>
  <si>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</si>
  <si>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</si>
  <si>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</si>
  <si>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</si>
  <si>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</si>
  <si>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</si>
  <si>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</si>
  <si>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</si>
  <si>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</si>
  <si>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</si>
  <si>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</si>
  <si>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</si>
  <si>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</si>
  <si>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</si>
  <si>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</si>
  <si>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</si>
  <si>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</si>
  <si>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</si>
  <si>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</si>
  <si>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</si>
  <si>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</si>
  <si>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</si>
  <si>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</si>
  <si>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</si>
  <si>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</si>
  <si>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</si>
  <si>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</si>
  <si>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</si>
  <si>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</si>
  <si>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</si>
  <si>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</si>
  <si>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</si>
  <si>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</si>
  <si>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</si>
  <si>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</si>
  <si>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</si>
  <si>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</si>
  <si>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</si>
  <si>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</si>
  <si>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</si>
  <si>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</si>
  <si>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</si>
  <si>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</si>
  <si>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</si>
  <si>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</si>
  <si>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</si>
  <si>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</si>
  <si>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</si>
  <si>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</si>
  <si>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</si>
  <si>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</si>
  <si>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</si>
  <si>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</si>
  <si>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</si>
  <si>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</si>
  <si>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</si>
  <si>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</si>
  <si>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</si>
  <si>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</si>
  <si>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</si>
  <si>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</si>
  <si>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</si>
  <si>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</si>
  <si>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</si>
  <si>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</si>
  <si>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</si>
  <si>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</si>
  <si>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</si>
  <si>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</si>
  <si>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</si>
  <si>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</si>
  <si>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</si>
  <si>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</si>
  <si>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</si>
  <si>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</si>
  <si>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</si>
  <si>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</si>
  <si>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</si>
  <si>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</si>
  <si>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</si>
  <si>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</si>
  <si>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</si>
  <si>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</si>
  <si>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</si>
  <si>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</si>
  <si>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</si>
  <si>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</si>
  <si>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</si>
  <si>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</si>
  <si>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</si>
  <si>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</si>
  <si>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</si>
  <si>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</si>
  <si>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</si>
  <si>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</si>
  <si>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</si>
  <si>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</si>
  <si>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</si>
  <si>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</si>
  <si>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</si>
  <si>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</si>
  <si>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</si>
  <si>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</si>
  <si>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</si>
  <si>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</si>
  <si>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</si>
  <si>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</si>
  <si>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</si>
  <si>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</si>
  <si>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</si>
  <si>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</si>
  <si>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</si>
  <si>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</si>
  <si>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</si>
  <si>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</si>
  <si>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</si>
  <si>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</si>
  <si>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</si>
  <si>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</si>
  <si>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</si>
  <si>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</si>
  <si>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</si>
  <si>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</si>
  <si>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</si>
  <si>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</si>
  <si>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</si>
  <si>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</si>
  <si>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</si>
  <si>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</si>
  <si>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</si>
  <si>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</si>
  <si>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</si>
  <si>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</si>
  <si>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</si>
  <si>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</si>
  <si>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</si>
  <si>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</si>
  <si>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</si>
  <si>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</si>
  <si>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</si>
  <si>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</si>
  <si>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</si>
  <si>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</si>
  <si>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</si>
  <si>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</si>
  <si>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</si>
  <si>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</si>
  <si>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</si>
  <si>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</si>
  <si>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</si>
  <si>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</si>
  <si>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</si>
  <si>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</si>
  <si>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</si>
  <si>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</si>
  <si>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</si>
  <si>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</si>
  <si>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</si>
  <si>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</si>
  <si>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</si>
  <si>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</si>
  <si>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</si>
  <si>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</si>
  <si>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</si>
  <si>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</si>
  <si>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</si>
  <si>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</si>
  <si>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</si>
  <si>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</si>
  <si>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</si>
  <si>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</si>
  <si>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</si>
  <si>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</si>
  <si>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</si>
  <si>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</si>
  <si>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</si>
  <si>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</si>
  <si>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</si>
  <si>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</si>
  <si>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</si>
  <si>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</si>
  <si>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</si>
  <si>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</si>
  <si>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</si>
  <si>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</si>
  <si>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</si>
  <si>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</si>
  <si>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</si>
  <si>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</si>
  <si>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</si>
  <si>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</si>
  <si>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</si>
  <si>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</si>
  <si>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</si>
  <si>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</si>
  <si>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</si>
  <si>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</si>
  <si>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</si>
  <si>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</si>
  <si>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</si>
  <si>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</si>
  <si>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</si>
  <si>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</si>
  <si>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</si>
  <si>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</si>
  <si>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</si>
  <si>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</si>
  <si>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</si>
  <si>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</si>
  <si>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</si>
  <si>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</si>
  <si>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</si>
  <si>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</si>
  <si>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</si>
  <si>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</si>
  <si>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</si>
  <si>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</si>
  <si>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</si>
  <si>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</si>
  <si>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</si>
  <si>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</si>
  <si>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</si>
  <si>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</si>
  <si>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</si>
  <si>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</si>
  <si>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</si>
  <si>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</si>
  <si>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</si>
  <si>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</si>
  <si>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</si>
  <si>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</si>
  <si>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</si>
  <si>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</si>
  <si>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</si>
  <si>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</si>
  <si>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</si>
  <si>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</si>
  <si>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</si>
  <si>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</si>
  <si>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</si>
  <si>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</si>
  <si>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</si>
  <si>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</si>
  <si>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</si>
  <si>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</si>
  <si>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</si>
  <si>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</si>
  <si>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</si>
  <si>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</si>
  <si>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</si>
  <si>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</si>
  <si>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</si>
  <si>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</si>
  <si>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</si>
  <si>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</si>
  <si>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</si>
  <si>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</si>
  <si>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</si>
  <si>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</si>
  <si>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</si>
  <si>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</si>
  <si>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</si>
  <si>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</si>
  <si>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</si>
  <si>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</si>
  <si>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</si>
  <si>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</si>
  <si>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</si>
  <si>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</si>
  <si>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</si>
  <si>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</si>
  <si>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</si>
  <si>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</si>
  <si>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</si>
  <si>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</si>
  <si>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</si>
  <si>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</si>
  <si>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</si>
  <si>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</si>
  <si>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</si>
  <si>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</si>
  <si>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</si>
  <si>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</si>
  <si>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</si>
  <si>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</si>
  <si>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</si>
  <si>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</si>
  <si>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</si>
  <si>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</si>
  <si>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</si>
  <si>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</si>
  <si>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</si>
  <si>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</si>
  <si>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</si>
  <si>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</si>
  <si>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</si>
  <si>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</si>
  <si>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</si>
  <si>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</si>
  <si>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</si>
  <si>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</si>
  <si>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</si>
  <si>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</si>
  <si>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</si>
  <si>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</si>
  <si>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</si>
  <si>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</si>
  <si>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</si>
  <si>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</si>
  <si>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</si>
  <si>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</si>
  <si>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</si>
  <si>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</si>
  <si>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</si>
  <si>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</si>
  <si>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</si>
  <si>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</si>
  <si>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</si>
  <si>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</si>
  <si>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</si>
  <si>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</si>
  <si>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</si>
  <si>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</si>
  <si>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</si>
  <si>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</si>
  <si>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</si>
  <si>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</si>
  <si>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</si>
  <si>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</si>
  <si>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</si>
  <si>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</si>
  <si>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</si>
  <si>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</si>
  <si>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</si>
  <si>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</si>
  <si>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</si>
  <si>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</si>
  <si>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</si>
  <si>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</si>
  <si>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</si>
  <si>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</si>
  <si>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</si>
  <si>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</si>
  <si>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</si>
  <si>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</si>
  <si>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</si>
  <si>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</si>
  <si>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</si>
  <si>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</si>
  <si>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</si>
  <si>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</si>
  <si>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</si>
  <si>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</si>
  <si>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</si>
  <si>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</si>
  <si>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</si>
  <si>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</si>
  <si>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</si>
  <si>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</si>
  <si>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</si>
  <si>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</si>
  <si>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</si>
  <si>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</si>
  <si>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</si>
  <si>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</si>
  <si>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</si>
  <si>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</si>
  <si>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</si>
  <si>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</si>
  <si>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</si>
  <si>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</si>
  <si>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</si>
  <si>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</si>
  <si>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</si>
  <si>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</si>
  <si>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</si>
  <si>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</si>
  <si>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</si>
  <si>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</si>
  <si>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</si>
  <si>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</si>
  <si>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</si>
  <si>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</si>
  <si>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</si>
  <si>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</si>
  <si>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</si>
  <si>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</si>
  <si>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</si>
  <si>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</si>
  <si>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</si>
  <si>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</si>
  <si>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</si>
  <si>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</si>
  <si>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</si>
  <si>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</si>
  <si>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</si>
  <si>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</si>
  <si>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</si>
  <si>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</si>
  <si>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</si>
  <si>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</si>
  <si>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</si>
  <si>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</si>
  <si>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</si>
  <si>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</si>
  <si>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</si>
  <si>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</si>
  <si>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</si>
  <si>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</si>
  <si>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</si>
  <si>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</si>
  <si>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</si>
  <si>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</si>
  <si>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</si>
  <si>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</si>
  <si>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</si>
  <si>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</si>
  <si>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</si>
  <si>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</si>
  <si>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</si>
  <si>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</si>
  <si>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</si>
  <si>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</si>
  <si>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</si>
  <si>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</si>
  <si>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</si>
  <si>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</si>
  <si>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</si>
  <si>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</si>
  <si>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</si>
  <si>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</si>
  <si>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</si>
  <si>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</si>
  <si>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</si>
  <si>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</si>
  <si>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</si>
  <si>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</si>
  <si>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</si>
  <si>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</si>
  <si>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</si>
  <si>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</si>
  <si>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</si>
  <si>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</si>
  <si>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</si>
  <si>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</si>
  <si>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</si>
  <si>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</si>
  <si>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</si>
  <si>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</si>
  <si>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</si>
  <si>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</si>
  <si>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</si>
  <si>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</si>
  <si>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</si>
  <si>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</si>
  <si>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</si>
  <si>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</si>
  <si>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</si>
  <si>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</si>
  <si>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</si>
  <si>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</si>
  <si>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</si>
  <si>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</si>
  <si>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</si>
  <si>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</si>
  <si>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</si>
  <si>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</si>
  <si>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</si>
  <si>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</si>
  <si>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</si>
  <si>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</si>
  <si>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</si>
  <si>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</si>
  <si>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</si>
  <si>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</si>
  <si>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</si>
  <si>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</si>
  <si>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</si>
  <si>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</si>
  <si>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</si>
  <si>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</si>
  <si>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</si>
  <si>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</si>
  <si>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</si>
  <si>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</si>
  <si>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</si>
  <si>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</si>
  <si>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</si>
  <si>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</si>
  <si>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</si>
  <si>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</si>
  <si>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</si>
  <si>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</si>
  <si>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</si>
  <si>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</si>
  <si>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</si>
  <si>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</si>
  <si>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</si>
  <si>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</si>
  <si>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</si>
  <si>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</si>
  <si>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</si>
  <si>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</si>
  <si>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</si>
  <si>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</si>
  <si>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</si>
  <si>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</si>
  <si>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</si>
  <si>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</si>
  <si>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</si>
  <si>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</si>
  <si>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</si>
  <si>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</si>
  <si>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</si>
  <si>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</si>
  <si>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</si>
  <si>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</si>
  <si>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</si>
  <si>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</si>
  <si>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</si>
  <si>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</si>
  <si>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</si>
  <si>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</si>
  <si>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</si>
  <si>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</si>
  <si>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</si>
  <si>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</si>
  <si>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</si>
  <si>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</si>
  <si>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</si>
  <si>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</si>
  <si>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</si>
  <si>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</si>
  <si>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</si>
  <si>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</si>
  <si>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</si>
  <si>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</si>
  <si>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</si>
  <si>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</si>
  <si>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</si>
  <si>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</si>
  <si>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</si>
  <si>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</si>
  <si>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</si>
  <si>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</si>
  <si>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</si>
  <si>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</si>
  <si>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</si>
  <si>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</si>
  <si>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</si>
  <si>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</si>
  <si>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</si>
  <si>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</si>
  <si>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</si>
  <si>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</si>
  <si>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</si>
  <si>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</si>
  <si>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</si>
  <si>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</si>
  <si>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</si>
  <si>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</si>
  <si>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</si>
  <si>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</si>
  <si>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</si>
  <si>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</si>
  <si>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</si>
  <si>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</si>
  <si>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</si>
  <si>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</si>
  <si>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</si>
  <si>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</si>
  <si>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</si>
  <si>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</si>
  <si>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</si>
  <si>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</si>
  <si>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</si>
  <si>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</si>
  <si>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</si>
  <si>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</si>
  <si>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</si>
  <si>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</si>
  <si>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</si>
  <si>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</si>
  <si>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</si>
  <si>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</si>
  <si>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</si>
  <si>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</si>
  <si>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</si>
  <si>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</si>
  <si>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</si>
  <si>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</si>
  <si>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</si>
  <si>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</si>
  <si>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</si>
  <si>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</si>
  <si>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</si>
  <si>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</si>
  <si>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</si>
  <si>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</si>
  <si>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</si>
  <si>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</si>
  <si>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</si>
  <si>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</si>
  <si>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</si>
  <si>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</si>
  <si>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</si>
  <si>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</si>
  <si>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</si>
  <si>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</si>
  <si>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</si>
  <si>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</si>
  <si>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</si>
  <si>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</si>
  <si>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</si>
  <si>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</si>
  <si>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</si>
  <si>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</si>
  <si>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</si>
  <si>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</si>
  <si>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</si>
  <si>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</si>
  <si>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</si>
  <si>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</si>
  <si>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</si>
  <si>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</si>
  <si>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</si>
  <si>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</si>
  <si>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</si>
  <si>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</si>
  <si>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</si>
  <si>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</si>
  <si>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</si>
  <si>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</si>
  <si>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</si>
  <si>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</si>
  <si>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</si>
  <si>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</si>
  <si>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</si>
  <si>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</si>
  <si>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</si>
  <si>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</si>
  <si>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</si>
  <si>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</si>
  <si>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</si>
  <si>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</si>
  <si>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</si>
  <si>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</si>
  <si>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</si>
  <si>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</si>
  <si>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</si>
  <si>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</si>
  <si>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</si>
  <si>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</si>
  <si>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</si>
  <si>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</si>
  <si>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</si>
  <si>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</si>
  <si>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</si>
  <si>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</si>
  <si>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</si>
  <si>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</si>
  <si>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</si>
  <si>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</si>
  <si>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</si>
  <si>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</si>
  <si>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</si>
  <si>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</si>
  <si>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</si>
  <si>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</si>
  <si>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</si>
  <si>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</si>
  <si>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</si>
  <si>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</si>
  <si>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</si>
  <si>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</si>
  <si>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</si>
  <si>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</si>
  <si>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</si>
  <si>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</si>
  <si>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</si>
  <si>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</si>
  <si>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</si>
  <si>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</si>
  <si>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</si>
  <si>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</si>
  <si>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</si>
  <si>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</si>
  <si>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</si>
  <si>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</si>
  <si>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</si>
  <si>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</si>
  <si>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</si>
  <si>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</si>
  <si>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</si>
  <si>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</si>
  <si>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</si>
  <si>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</si>
  <si>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</si>
  <si>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</si>
  <si>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</si>
  <si>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</si>
  <si>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</si>
  <si>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</si>
  <si>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</si>
  <si>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</si>
  <si>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</si>
  <si>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</si>
  <si>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</si>
  <si>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</si>
  <si>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</si>
  <si>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</si>
  <si>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</si>
  <si>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</si>
  <si>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</si>
  <si>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</si>
  <si>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</si>
  <si>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</si>
  <si>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</si>
  <si>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</si>
  <si>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</si>
  <si>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</si>
  <si>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</si>
  <si>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</si>
  <si>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</si>
  <si>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</si>
  <si>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</si>
  <si>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</si>
  <si>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</si>
  <si>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</si>
  <si>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</si>
  <si>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</si>
  <si>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</si>
  <si>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</si>
  <si>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</si>
  <si>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</si>
  <si>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</si>
  <si>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</si>
  <si>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</si>
  <si>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</si>
  <si>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</si>
  <si>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</si>
  <si>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</si>
  <si>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</si>
  <si>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</si>
  <si>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</si>
  <si>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</si>
  <si>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</si>
  <si>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</si>
  <si>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</si>
  <si>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</si>
  <si>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</si>
  <si>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</si>
  <si>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</si>
  <si>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</si>
  <si>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</si>
  <si>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</si>
  <si>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</si>
  <si>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</si>
  <si>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</si>
  <si>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</si>
  <si>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</si>
  <si>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</si>
  <si>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</si>
  <si>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</si>
  <si>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</si>
  <si>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</si>
  <si>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</si>
  <si>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</si>
  <si>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</si>
  <si>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</si>
  <si>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</si>
  <si>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</si>
  <si>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</si>
  <si>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</si>
  <si>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</si>
  <si>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</si>
  <si>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</si>
  <si>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</si>
  <si>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</si>
  <si>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</si>
  <si>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</si>
  <si>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</si>
  <si>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</si>
  <si>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</si>
  <si>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</si>
  <si>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</si>
  <si>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</si>
  <si>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</si>
  <si>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</si>
  <si>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</si>
  <si>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</si>
  <si>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</si>
  <si>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</si>
  <si>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</si>
  <si>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</si>
  <si>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</si>
  <si>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</si>
  <si>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</si>
  <si>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</si>
  <si>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</si>
  <si>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</si>
  <si>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</si>
  <si>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</si>
  <si>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</si>
  <si>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</si>
  <si>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</si>
  <si>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</si>
  <si>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</si>
  <si>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</si>
  <si>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</si>
  <si>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</si>
  <si>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</si>
  <si>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</si>
  <si>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</si>
  <si>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</si>
  <si>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</si>
  <si>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</si>
  <si>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</si>
  <si>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</si>
  <si>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</si>
  <si>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</si>
  <si>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</si>
  <si>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</si>
  <si>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</si>
  <si>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</si>
  <si>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</si>
  <si>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</si>
  <si>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</si>
  <si>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</si>
  <si>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</si>
  <si>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</si>
  <si>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</si>
  <si>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</si>
  <si>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</si>
  <si>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</si>
  <si>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</si>
  <si>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</si>
  <si>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</si>
  <si>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</si>
  <si>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</si>
  <si>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</si>
  <si>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</si>
  <si>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</si>
  <si>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</si>
  <si>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</si>
  <si>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</si>
  <si>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</si>
  <si>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</si>
  <si>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</si>
  <si>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</si>
  <si>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</si>
  <si>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</si>
  <si>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</si>
  <si>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</si>
  <si>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</si>
  <si>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</si>
  <si>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</si>
  <si>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</si>
  <si>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</si>
  <si>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</si>
  <si>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</si>
  <si>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</si>
  <si>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</si>
  <si>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</si>
  <si>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</si>
  <si>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</si>
  <si>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</si>
  <si>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</si>
  <si>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</si>
  <si>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</si>
  <si>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</si>
  <si>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</si>
  <si>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</si>
  <si>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</si>
  <si>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</si>
  <si>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</si>
  <si>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</si>
  <si>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</si>
  <si>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</si>
  <si>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</si>
  <si>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</si>
  <si>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</si>
  <si>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</si>
  <si>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</si>
  <si>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</si>
  <si>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</si>
  <si>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</si>
  <si>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</si>
  <si>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</si>
  <si>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</si>
  <si>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</si>
  <si>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</si>
  <si>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</si>
  <si>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</si>
  <si>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</si>
  <si>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</si>
  <si>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</si>
  <si>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</si>
  <si>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</si>
  <si>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</si>
  <si>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</si>
  <si>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</si>
  <si>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</si>
  <si>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</si>
  <si>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</si>
  <si>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</si>
  <si>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</si>
  <si>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</si>
  <si>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</si>
  <si>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</si>
  <si>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</si>
  <si>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</si>
  <si>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</si>
  <si>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</si>
  <si>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</si>
  <si>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</si>
  <si>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</si>
  <si>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</si>
  <si>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</si>
  <si>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</si>
  <si>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</si>
  <si>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</si>
  <si>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</si>
  <si>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</si>
  <si>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</si>
  <si>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</si>
  <si>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</si>
  <si>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</si>
  <si>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</si>
  <si>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</si>
  <si>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</si>
  <si>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</si>
  <si>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</si>
  <si>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</si>
  <si>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</si>
  <si>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</si>
  <si>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</si>
  <si>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</si>
  <si>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</si>
  <si>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</si>
  <si>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</si>
  <si>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</si>
  <si>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</si>
  <si>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</si>
  <si>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</si>
  <si>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</si>
  <si>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</si>
  <si>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</si>
  <si>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</si>
  <si>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</si>
  <si>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</si>
  <si>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</si>
  <si>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</si>
  <si>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</si>
  <si>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</si>
  <si>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</si>
  <si>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</si>
  <si>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</si>
  <si>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</si>
  <si>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</si>
  <si>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</si>
  <si>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</si>
  <si>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</si>
  <si>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</si>
  <si>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</si>
  <si>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</si>
  <si>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</si>
  <si>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</si>
  <si>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</si>
  <si>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</si>
  <si>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</si>
  <si>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</si>
  <si>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</si>
  <si>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</si>
  <si>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</si>
  <si>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</si>
  <si>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</si>
  <si>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</si>
  <si>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</si>
  <si>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</si>
  <si>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</si>
  <si>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</si>
  <si>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</si>
  <si>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</si>
  <si>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</si>
  <si>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</si>
  <si>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</si>
  <si>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</si>
  <si>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</si>
  <si>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</si>
  <si>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</si>
  <si>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</si>
  <si>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</si>
  <si>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</si>
  <si>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</si>
  <si>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</si>
  <si>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</si>
  <si>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</si>
  <si>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</si>
  <si>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</si>
  <si>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</si>
  <si>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</si>
  <si>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</si>
  <si>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</si>
  <si>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</si>
  <si>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</si>
  <si>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</si>
  <si>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</si>
  <si>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</si>
  <si>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</si>
  <si>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</si>
  <si>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</si>
  <si>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</si>
  <si>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</si>
  <si>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</si>
  <si>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</si>
  <si>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</si>
  <si>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</si>
  <si>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</si>
  <si>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</si>
  <si>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</si>
  <si>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</si>
  <si>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</si>
  <si>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</si>
  <si>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</si>
  <si>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</si>
  <si>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</si>
  <si>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</si>
  <si>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</si>
  <si>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</si>
  <si>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</si>
  <si>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</si>
  <si>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</si>
  <si>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</si>
  <si>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</si>
  <si>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</si>
  <si>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</si>
  <si>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</si>
  <si>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</si>
  <si>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</si>
  <si>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</si>
  <si>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</si>
  <si>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</si>
  <si>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</si>
  <si>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</si>
  <si>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</si>
  <si>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</si>
  <si>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</si>
  <si>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</si>
  <si>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</si>
  <si>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</si>
  <si>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</si>
  <si>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</si>
  <si>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</si>
  <si>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</si>
  <si>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</si>
  <si>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</si>
  <si>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</si>
  <si>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</si>
  <si>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</si>
  <si>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</si>
  <si>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</si>
  <si>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</si>
  <si>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</si>
  <si>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</si>
  <si>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</si>
  <si>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</si>
  <si>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</si>
  <si>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</si>
  <si>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</si>
  <si>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</si>
  <si>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</si>
  <si>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</si>
  <si>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</si>
  <si>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</si>
  <si>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</si>
  <si>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</si>
  <si>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</si>
  <si>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</si>
  <si>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</si>
  <si>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</si>
  <si>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</si>
  <si>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</si>
  <si>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</si>
  <si>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</si>
  <si>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</si>
  <si>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</si>
  <si>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</si>
  <si>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</si>
  <si>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</si>
  <si>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</si>
  <si>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</si>
  <si>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</si>
  <si>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</si>
  <si>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</si>
  <si>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</si>
  <si>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</si>
  <si>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</si>
  <si>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</si>
  <si>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</si>
  <si>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</si>
  <si>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</si>
  <si>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</si>
  <si>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</si>
  <si>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</si>
  <si>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</si>
  <si>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</si>
  <si>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</si>
  <si>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</si>
  <si>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</si>
  <si>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</si>
  <si>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</si>
  <si>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</si>
  <si>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</si>
  <si>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</si>
  <si>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</si>
  <si>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</si>
  <si>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</si>
  <si>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</si>
  <si>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</si>
  <si>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</si>
  <si>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</si>
  <si>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</si>
  <si>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</si>
  <si>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</si>
  <si>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</si>
  <si>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</si>
  <si>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</si>
  <si>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</si>
  <si>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</si>
  <si>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</si>
  <si>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</si>
  <si>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</si>
  <si>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</si>
  <si>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</si>
  <si>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</si>
  <si>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</si>
  <si>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</si>
  <si>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</si>
  <si>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</si>
  <si>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</si>
  <si>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</si>
  <si>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</si>
  <si>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</si>
  <si>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</si>
  <si>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</si>
  <si>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</si>
  <si>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</si>
  <si>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</si>
  <si>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</si>
  <si>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</si>
  <si>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</si>
  <si>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</si>
  <si>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</si>
  <si>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</si>
  <si>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</si>
  <si>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</si>
  <si>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</si>
  <si>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</si>
  <si>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</si>
  <si>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</si>
  <si>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</si>
  <si>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</si>
  <si>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</si>
  <si>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</si>
  <si>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</si>
  <si>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</si>
  <si>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</si>
  <si>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</si>
  <si>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</si>
  <si>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</si>
  <si>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</si>
  <si>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</si>
  <si>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</si>
  <si>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</si>
  <si>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</si>
  <si>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</si>
  <si>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</si>
  <si>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</si>
  <si>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</si>
  <si>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</si>
  <si>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</si>
  <si>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</si>
  <si>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</si>
  <si>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</si>
  <si>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</si>
  <si>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</si>
  <si>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</si>
  <si>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</si>
  <si>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</si>
  <si>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</si>
  <si>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</si>
  <si>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</si>
  <si>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</si>
  <si>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</si>
  <si>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</si>
  <si>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</si>
  <si>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</si>
  <si>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</si>
  <si>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</si>
  <si>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</si>
  <si>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</si>
  <si>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</si>
  <si>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</si>
  <si>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</si>
  <si>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</si>
  <si>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</si>
  <si>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</si>
  <si>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</si>
  <si>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</si>
  <si>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</si>
  <si>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</si>
  <si>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</si>
  <si>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</si>
  <si>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</si>
  <si>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</si>
  <si>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</si>
  <si>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</si>
  <si>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</si>
  <si>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</si>
  <si>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</si>
  <si>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</si>
  <si>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</si>
  <si>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</si>
  <si>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</si>
  <si>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</si>
  <si>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</si>
  <si>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</si>
  <si>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</si>
  <si>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</si>
  <si>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</si>
  <si>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</si>
  <si>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</si>
  <si>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</si>
  <si>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</si>
  <si>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</si>
  <si>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</si>
  <si>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</si>
  <si>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</si>
  <si>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</si>
  <si>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</si>
  <si>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</si>
  <si>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</si>
  <si>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</si>
  <si>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</si>
  <si>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</si>
  <si>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</si>
  <si>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</si>
  <si>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</si>
  <si>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</si>
  <si>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</si>
  <si>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</si>
  <si>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</si>
  <si>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</si>
  <si>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</si>
  <si>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</si>
  <si>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</si>
  <si>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</si>
  <si>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</si>
  <si>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</si>
  <si>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</si>
  <si>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</si>
  <si>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</si>
  <si>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</si>
  <si>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</si>
  <si>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</si>
  <si>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</si>
  <si>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</si>
  <si>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</si>
  <si>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</si>
  <si>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</si>
  <si>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</si>
  <si>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</si>
  <si>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</si>
  <si>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</si>
  <si>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</si>
  <si>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</si>
  <si>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</si>
  <si>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</si>
  <si>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</si>
  <si>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</si>
  <si>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</si>
  <si>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</si>
  <si>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</si>
  <si>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</si>
  <si>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</si>
  <si>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</si>
  <si>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</si>
  <si>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</si>
  <si>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</si>
  <si>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</si>
  <si>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</si>
  <si>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</si>
  <si>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</si>
  <si>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</si>
  <si>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</si>
  <si>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</si>
  <si>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</si>
  <si>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</si>
  <si>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</si>
  <si>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</si>
  <si>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</si>
  <si>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</si>
  <si>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</si>
  <si>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</si>
  <si>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</si>
  <si>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</si>
  <si>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</si>
  <si>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</si>
  <si>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</si>
  <si>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</si>
  <si>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</si>
  <si>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</si>
  <si>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</si>
  <si>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</si>
  <si>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</si>
  <si>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</si>
  <si>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</si>
  <si>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</si>
  <si>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</si>
  <si>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</si>
  <si>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</si>
  <si>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</si>
  <si>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</si>
  <si>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</si>
  <si>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</si>
  <si>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</si>
  <si>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</si>
  <si>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</si>
  <si>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</si>
  <si>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</si>
  <si>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</si>
  <si>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</si>
  <si>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</si>
  <si>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</si>
  <si>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</si>
  <si>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</si>
  <si>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</si>
  <si>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</si>
  <si>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</si>
  <si>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</si>
  <si>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</si>
  <si>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</si>
  <si>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</si>
  <si>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</si>
  <si>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</si>
  <si>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</si>
  <si>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</si>
  <si>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</si>
  <si>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</si>
  <si>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</si>
  <si>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</si>
  <si>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</si>
  <si>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</si>
  <si>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</si>
  <si>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</si>
  <si>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</si>
  <si>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</si>
  <si>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</si>
  <si>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</si>
  <si>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</si>
  <si>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</si>
  <si>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</si>
  <si>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</si>
  <si>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</si>
  <si>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</si>
  <si>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</si>
  <si>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</si>
  <si>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</si>
  <si>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</si>
  <si>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</si>
  <si>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</si>
  <si>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</si>
  <si>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</si>
  <si>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</si>
  <si>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</si>
  <si>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</si>
  <si>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</si>
  <si>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</si>
  <si>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</si>
  <si>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</si>
  <si>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</si>
  <si>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</si>
  <si>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</si>
  <si>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</si>
  <si>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</si>
  <si>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</si>
  <si>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</si>
  <si>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</si>
  <si>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</si>
  <si>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</si>
  <si>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</si>
  <si>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</si>
  <si>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</si>
  <si>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</si>
  <si>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</si>
  <si>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</si>
  <si>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</si>
  <si>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</si>
  <si>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</si>
  <si>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</si>
  <si>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</si>
  <si>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</si>
  <si>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</si>
  <si>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</si>
  <si>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</si>
  <si>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</si>
  <si>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</si>
  <si>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</si>
  <si>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</si>
  <si>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</si>
  <si>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</si>
  <si>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</si>
  <si>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</si>
  <si>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</si>
  <si>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</si>
  <si>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</si>
  <si>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</si>
  <si>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</si>
  <si>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</si>
  <si>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</si>
  <si>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</si>
  <si>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</si>
  <si>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</si>
  <si>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</si>
  <si>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</si>
  <si>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</si>
  <si>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</si>
  <si>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</si>
  <si>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</si>
  <si>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</si>
  <si>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</si>
  <si>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</si>
  <si>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</si>
  <si>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</si>
  <si>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</si>
  <si>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</si>
  <si>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</si>
  <si>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</si>
  <si>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</si>
  <si>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</si>
  <si>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</si>
  <si>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</si>
  <si>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</si>
  <si>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</si>
  <si>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</si>
  <si>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</si>
  <si>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</si>
  <si>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</si>
  <si>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</si>
  <si>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</si>
  <si>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</si>
  <si>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</si>
  <si>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</si>
  <si>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</si>
  <si>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</si>
  <si>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</si>
  <si>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</si>
  <si>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</si>
  <si>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</si>
  <si>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</si>
  <si>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</si>
  <si>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</si>
  <si>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</si>
  <si>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</si>
  <si>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</si>
  <si>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</si>
  <si>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</si>
  <si>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</si>
  <si>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</si>
  <si>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</si>
  <si>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</si>
  <si>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</si>
  <si>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</si>
  <si>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</si>
  <si>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</si>
  <si>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</si>
  <si>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</si>
  <si>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</si>
  <si>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</si>
  <si>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</si>
  <si>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</si>
  <si>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</si>
  <si>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</si>
  <si>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</si>
  <si>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</si>
  <si>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</si>
  <si>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</si>
  <si>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</si>
  <si>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</si>
  <si>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</si>
  <si>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</si>
  <si>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</si>
  <si>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</si>
  <si>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</si>
  <si>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</si>
  <si>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</si>
  <si>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</si>
  <si>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</si>
  <si>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</si>
  <si>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</si>
  <si>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</si>
  <si>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</si>
  <si>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</si>
  <si>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</si>
  <si>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</si>
  <si>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</si>
  <si>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</si>
  <si>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</si>
  <si>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</si>
  <si>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</si>
  <si>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</si>
  <si>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</si>
  <si>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</si>
  <si>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</si>
  <si>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</si>
  <si>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</si>
  <si>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</si>
  <si>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</si>
  <si>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</si>
  <si>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</si>
  <si>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</si>
  <si>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</si>
  <si>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</si>
  <si>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</si>
  <si>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</si>
  <si>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</si>
  <si>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</si>
  <si>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</si>
  <si>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</si>
  <si>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</si>
  <si>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</si>
  <si>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</si>
  <si>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</si>
  <si>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</si>
  <si>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</si>
  <si>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</si>
  <si>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</si>
  <si>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</si>
  <si>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</si>
  <si>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</si>
  <si>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</si>
  <si>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</si>
  <si>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</si>
  <si>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</si>
  <si>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</si>
  <si>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</si>
  <si>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</si>
  <si>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</si>
  <si>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</si>
  <si>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</si>
  <si>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</si>
  <si>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</si>
  <si>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</si>
  <si>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</si>
  <si>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</si>
  <si>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</si>
  <si>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</si>
  <si>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</si>
  <si>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</si>
  <si>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</si>
  <si>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</si>
  <si>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</si>
  <si>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</si>
  <si>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</si>
  <si>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</si>
  <si>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</si>
  <si>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</si>
  <si>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</si>
  <si>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</si>
  <si>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</si>
  <si>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</si>
  <si>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</si>
  <si>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</si>
  <si>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</si>
  <si>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</si>
  <si>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</si>
  <si>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</si>
  <si>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</si>
  <si>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</si>
  <si>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</si>
  <si>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</si>
  <si>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</si>
  <si>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</si>
  <si>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</si>
  <si>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</si>
  <si>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</si>
  <si>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</si>
  <si>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</si>
  <si>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</si>
  <si>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</si>
  <si>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</si>
  <si>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</si>
  <si>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</si>
  <si>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</si>
  <si>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</si>
  <si>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</si>
  <si>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</si>
  <si>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</si>
  <si>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</si>
  <si>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</si>
  <si>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</si>
  <si>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</si>
  <si>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</si>
  <si>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</si>
  <si>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</si>
  <si>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</si>
  <si>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</si>
  <si>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</si>
  <si>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</si>
  <si>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</si>
  <si>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</si>
  <si>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</si>
  <si>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</si>
  <si>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</si>
  <si>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</si>
  <si>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</si>
  <si>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</si>
  <si>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</si>
  <si>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</si>
  <si>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</si>
  <si>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</si>
  <si>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</si>
  <si>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</si>
  <si>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</si>
  <si>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</si>
  <si>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</si>
  <si>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</si>
  <si>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</si>
  <si>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</si>
  <si>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</si>
  <si>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</si>
  <si>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</si>
  <si>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</si>
  <si>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</si>
  <si>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</si>
  <si>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</si>
  <si>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</si>
  <si>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</si>
  <si>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</si>
  <si>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</si>
  <si>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</si>
  <si>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</si>
  <si>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</si>
  <si>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</si>
  <si>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</si>
  <si>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</si>
  <si>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</si>
  <si>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</si>
  <si>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</si>
  <si>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</si>
  <si>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</si>
  <si>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</si>
  <si>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</si>
  <si>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</si>
  <si>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</si>
  <si>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</si>
  <si>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</si>
  <si>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</si>
  <si>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</si>
  <si>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</si>
  <si>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</si>
  <si>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</si>
  <si>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</si>
  <si>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</si>
  <si>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</si>
  <si>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</si>
  <si>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</si>
  <si>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</si>
  <si>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</si>
  <si>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</si>
  <si>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</si>
  <si>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</si>
  <si>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</si>
  <si>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</si>
  <si>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</si>
  <si>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</si>
  <si>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</si>
  <si>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</si>
  <si>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</si>
  <si>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</si>
  <si>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</si>
  <si>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</si>
  <si>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</si>
  <si>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</si>
  <si>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</si>
  <si>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</si>
  <si>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</si>
  <si>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</si>
  <si>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</si>
  <si>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</si>
  <si>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</si>
  <si>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</si>
  <si>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</si>
  <si>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</si>
  <si>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</si>
  <si>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</si>
  <si>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</si>
  <si>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</si>
  <si>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</si>
  <si>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</si>
  <si>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</si>
  <si>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</si>
  <si>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</si>
  <si>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</si>
  <si>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</si>
  <si>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</si>
  <si>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</si>
  <si>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</si>
  <si>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</si>
  <si>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</si>
  <si>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</si>
  <si>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</si>
  <si>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</si>
  <si>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</si>
  <si>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</si>
  <si>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</si>
  <si>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</si>
  <si>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</si>
  <si>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</si>
  <si>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</si>
  <si>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</si>
  <si>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</si>
  <si>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</si>
  <si>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</si>
  <si>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</si>
  <si>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</si>
  <si>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</si>
  <si>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</si>
  <si>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</si>
  <si>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</si>
  <si>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</si>
  <si>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</si>
  <si>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</si>
  <si>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</si>
  <si>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</si>
  <si>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</si>
  <si>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</si>
  <si>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</si>
  <si>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</si>
  <si>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</si>
  <si>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</si>
  <si>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</si>
  <si>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</si>
  <si>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</si>
  <si>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</si>
  <si>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</si>
  <si>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</si>
  <si>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</si>
  <si>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</si>
  <si>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</si>
  <si>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</si>
  <si>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</si>
  <si>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</si>
  <si>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</si>
  <si>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</si>
  <si>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</si>
  <si>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</si>
  <si>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</si>
  <si>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</si>
  <si>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</si>
  <si>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</si>
  <si>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</si>
  <si>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</si>
  <si>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</si>
  <si>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</si>
  <si>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</si>
  <si>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</si>
  <si>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</si>
  <si>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</si>
  <si>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</si>
  <si>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</si>
  <si>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</si>
  <si>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</si>
  <si>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</si>
  <si>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</si>
  <si>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</si>
  <si>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</si>
  <si>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</si>
  <si>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</si>
  <si>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</si>
  <si>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</si>
  <si>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</si>
  <si>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</si>
  <si>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</si>
  <si>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</si>
  <si>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</si>
  <si>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</si>
  <si>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</si>
  <si>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</si>
  <si>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</si>
  <si>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</si>
  <si>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</si>
  <si>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</si>
  <si>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</si>
  <si>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</si>
  <si>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</si>
  <si>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</si>
  <si>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</si>
  <si>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</si>
  <si>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</si>
  <si>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</si>
  <si>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</si>
  <si>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</si>
  <si>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</si>
  <si>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</si>
  <si>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</si>
  <si>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</si>
  <si>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</si>
  <si>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</si>
  <si>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</si>
  <si>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</si>
  <si>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</si>
  <si>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</si>
  <si>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</si>
  <si>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</si>
  <si>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</si>
  <si>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</si>
  <si>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</si>
  <si>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</si>
  <si>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</si>
  <si>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</si>
  <si>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</si>
  <si>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</si>
  <si>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</si>
  <si>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</si>
  <si>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</si>
  <si>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</si>
  <si>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</si>
  <si>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</si>
  <si>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</si>
  <si>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</si>
  <si>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</si>
  <si>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</si>
  <si>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</si>
  <si>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</si>
  <si>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</si>
  <si>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</si>
  <si>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</si>
  <si>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</si>
  <si>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</si>
  <si>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</si>
  <si>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</si>
  <si>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</si>
  <si>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</si>
  <si>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</si>
  <si>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</si>
  <si>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</si>
  <si>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</si>
  <si>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</si>
  <si>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</si>
  <si>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</si>
  <si>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</si>
  <si>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</si>
  <si>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</si>
  <si>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</si>
  <si>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</si>
  <si>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</si>
  <si>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</si>
  <si>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</si>
  <si>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</si>
  <si>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</si>
  <si>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</si>
  <si>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</si>
  <si>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</si>
  <si>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</si>
  <si>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</si>
  <si>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</si>
  <si>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</si>
  <si>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</si>
  <si>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</si>
  <si>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</si>
  <si>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</si>
  <si>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</si>
  <si>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</si>
  <si>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</si>
  <si>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</si>
  <si>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</si>
  <si>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</si>
  <si>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</si>
  <si>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</si>
  <si>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</si>
  <si>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</si>
  <si>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</si>
  <si>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</si>
  <si>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</si>
  <si>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</si>
  <si>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</si>
  <si>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</si>
  <si>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</si>
  <si>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</si>
  <si>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</si>
  <si>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</si>
  <si>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</si>
  <si>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</si>
  <si>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</si>
  <si>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</si>
  <si>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</si>
  <si>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</si>
  <si>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</si>
  <si>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</si>
  <si>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</si>
  <si>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</si>
  <si>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</si>
  <si>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</si>
  <si>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</si>
  <si>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</si>
  <si>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</si>
  <si>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</si>
  <si>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</si>
  <si>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</si>
  <si>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</si>
  <si>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</si>
  <si>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</si>
  <si>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</si>
  <si>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</si>
  <si>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</si>
  <si>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</si>
  <si>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</si>
  <si>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</si>
  <si>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</si>
  <si>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</si>
  <si>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</si>
  <si>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</si>
  <si>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</si>
  <si>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</si>
  <si>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</si>
  <si>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</si>
  <si>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</si>
  <si>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</si>
  <si>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</si>
  <si>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</si>
  <si>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</si>
  <si>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</si>
  <si>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</si>
  <si>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</si>
  <si>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</si>
  <si>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</si>
  <si>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</si>
  <si>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</si>
  <si>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</si>
  <si>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</si>
  <si>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</si>
  <si>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</si>
  <si>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</si>
  <si>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</si>
  <si>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</si>
  <si>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</si>
  <si>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</si>
  <si>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</si>
  <si>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</si>
  <si>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</si>
  <si>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</si>
  <si>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</si>
  <si>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</si>
  <si>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</si>
  <si>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</si>
  <si>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</si>
  <si>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</si>
  <si>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</si>
  <si>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</si>
  <si>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</si>
  <si>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</si>
  <si>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</si>
  <si>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</si>
  <si>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</si>
  <si>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</si>
  <si>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</si>
  <si>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</si>
  <si>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</si>
  <si>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</si>
  <si>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</si>
  <si>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</si>
  <si>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</si>
  <si>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</si>
  <si>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</si>
  <si>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</si>
  <si>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</si>
  <si>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</si>
  <si>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</si>
  <si>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</si>
  <si>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</si>
  <si>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</si>
  <si>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</si>
  <si>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</si>
  <si>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</si>
  <si>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</si>
  <si>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</si>
  <si>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</si>
  <si>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</si>
  <si>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</si>
  <si>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</si>
  <si>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</si>
  <si>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</si>
  <si>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</si>
  <si>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</si>
  <si>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</si>
  <si>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</si>
  <si>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</si>
  <si>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</si>
  <si>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</si>
  <si>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</si>
  <si>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</si>
  <si>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</si>
  <si>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</si>
  <si>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</si>
  <si>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</si>
  <si>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</si>
  <si>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</si>
  <si>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</si>
  <si>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</si>
  <si>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</si>
  <si>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</si>
  <si>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</si>
  <si>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</si>
  <si>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</si>
  <si>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</si>
  <si>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</si>
  <si>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</si>
  <si>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</si>
  <si>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</si>
  <si>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</si>
  <si>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</si>
  <si>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</si>
  <si>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</si>
  <si>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</si>
  <si>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</si>
  <si>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</si>
  <si>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</si>
  <si>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</si>
  <si>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</si>
  <si>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</si>
  <si>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</si>
  <si>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</si>
  <si>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</si>
  <si>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</si>
  <si>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</si>
  <si>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</si>
  <si>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</si>
  <si>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</si>
  <si>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</si>
  <si>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</si>
  <si>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</si>
  <si>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</si>
  <si>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</si>
  <si>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</si>
  <si>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</si>
  <si>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</si>
  <si>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</si>
  <si>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</si>
  <si>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</si>
  <si>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</si>
  <si>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</si>
  <si>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</si>
  <si>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</si>
  <si>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</si>
  <si>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</si>
  <si>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</si>
  <si>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</si>
  <si>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</si>
  <si>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</si>
  <si>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</si>
  <si>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</si>
  <si>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</si>
  <si>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</si>
  <si>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</si>
  <si>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</si>
  <si>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</si>
  <si>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</si>
  <si>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</si>
  <si>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</si>
  <si>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</si>
  <si>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</si>
  <si>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</si>
  <si>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</si>
  <si>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</si>
  <si>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</si>
  <si>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</si>
  <si>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</si>
  <si>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</si>
  <si>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</si>
  <si>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</si>
  <si>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</si>
  <si>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</si>
  <si>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</si>
  <si>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</si>
  <si>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</si>
  <si>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</si>
  <si>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</si>
  <si>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</si>
  <si>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</si>
  <si>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</si>
  <si>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</si>
  <si>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</si>
  <si>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</si>
  <si>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</si>
  <si>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</si>
  <si>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</si>
  <si>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</si>
  <si>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</si>
  <si>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</si>
  <si>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</si>
  <si>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</si>
  <si>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</si>
  <si>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</si>
  <si>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</si>
  <si>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</si>
  <si>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</si>
  <si>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</si>
  <si>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</si>
  <si>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</si>
  <si>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</si>
  <si>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</si>
  <si>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</si>
  <si>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</si>
  <si>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</si>
  <si>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</si>
  <si>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</si>
  <si>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</si>
  <si>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</si>
  <si>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</si>
  <si>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</si>
  <si>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</si>
  <si>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</si>
  <si>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</si>
  <si>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</si>
  <si>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</si>
  <si>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</si>
  <si>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</si>
  <si>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</si>
  <si>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</si>
  <si>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</si>
  <si>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</si>
  <si>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</si>
  <si>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</si>
  <si>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</si>
  <si>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</si>
  <si>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</si>
  <si>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</si>
  <si>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</si>
  <si>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</si>
  <si>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</si>
  <si>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</si>
  <si>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</si>
  <si>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</si>
  <si>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</si>
  <si>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</si>
  <si>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</si>
  <si>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</si>
  <si>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</si>
  <si>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</si>
  <si>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</si>
  <si>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</si>
  <si>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</si>
  <si>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</si>
  <si>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</si>
  <si>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</si>
  <si>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</si>
  <si>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</si>
  <si>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</si>
  <si>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</si>
  <si>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</si>
  <si>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</si>
  <si>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</si>
  <si>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</si>
  <si>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</si>
  <si>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</si>
  <si>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</si>
  <si>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</si>
  <si>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</si>
  <si>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</si>
  <si>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</si>
  <si>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</si>
  <si>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</si>
  <si>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</si>
  <si>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</si>
  <si>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</si>
  <si>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</si>
  <si>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</si>
  <si>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</si>
  <si>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</si>
  <si>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</si>
  <si>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</si>
  <si>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</si>
  <si>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</si>
  <si>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</si>
  <si>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</si>
  <si>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</si>
  <si>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</si>
  <si>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</si>
  <si>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</si>
  <si>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</si>
  <si>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</si>
  <si>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</si>
  <si>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</si>
  <si>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</si>
  <si>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</si>
  <si>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</si>
  <si>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</si>
  <si>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</si>
  <si>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</si>
  <si>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</si>
  <si>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</si>
  <si>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</si>
  <si>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</si>
  <si>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</si>
  <si>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</si>
  <si>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</si>
  <si>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</si>
  <si>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</si>
  <si>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</si>
  <si>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</si>
  <si>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</si>
  <si>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</si>
  <si>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</si>
  <si>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</si>
  <si>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</si>
  <si>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</si>
  <si>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</si>
  <si>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</si>
  <si>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</si>
  <si>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</si>
  <si>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</si>
  <si>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</si>
  <si>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</si>
  <si>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</si>
  <si>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</si>
  <si>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</si>
  <si>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</si>
  <si>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</si>
  <si>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</si>
  <si>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</si>
  <si>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</si>
  <si>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</si>
  <si>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</si>
  <si>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</si>
  <si>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</si>
  <si>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</si>
  <si>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</si>
  <si>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</si>
  <si>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</si>
  <si>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</si>
  <si>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</si>
  <si>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</si>
  <si>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</si>
  <si>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</si>
  <si>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</si>
  <si>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</si>
  <si>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</si>
  <si>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</si>
  <si>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</si>
  <si>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</si>
  <si>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</si>
  <si>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</si>
  <si>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</si>
  <si>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</si>
  <si>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</si>
  <si>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</si>
  <si>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</si>
  <si>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</si>
  <si>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</si>
  <si>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</si>
  <si>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</si>
  <si>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</si>
  <si>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</si>
  <si>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</si>
  <si>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</si>
  <si>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</si>
  <si>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</si>
  <si>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</si>
  <si>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</si>
  <si>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</si>
  <si>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</si>
  <si>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</si>
  <si>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</si>
  <si>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</si>
  <si>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</si>
  <si>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</si>
  <si>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</si>
  <si>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</si>
  <si>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</si>
  <si>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</si>
  <si>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</si>
  <si>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</si>
  <si>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</si>
  <si>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</si>
  <si>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</si>
  <si>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</si>
  <si>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</si>
  <si>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</si>
  <si>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</si>
  <si>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</si>
  <si>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</si>
  <si>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</si>
  <si>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</si>
  <si>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</si>
  <si>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</si>
  <si>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</si>
  <si>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</si>
  <si>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</si>
  <si>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</si>
  <si>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</si>
  <si>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</si>
  <si>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</si>
  <si>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</si>
  <si>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</si>
  <si>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</si>
  <si>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</si>
  <si>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</si>
  <si>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</si>
  <si>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</si>
  <si>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</si>
  <si>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</si>
  <si>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</si>
  <si>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</si>
  <si>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</si>
  <si>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</si>
  <si>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</si>
  <si>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</si>
  <si>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</si>
  <si>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</si>
  <si>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</si>
  <si>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</si>
  <si>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</si>
  <si>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</si>
  <si>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</si>
  <si>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</si>
  <si>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</si>
  <si>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</si>
  <si>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</si>
  <si>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</si>
  <si>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</si>
  <si>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</si>
  <si>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</si>
  <si>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</si>
  <si>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</si>
  <si>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</si>
  <si>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</si>
  <si>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</si>
  <si>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</si>
  <si>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</si>
  <si>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</si>
  <si>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</si>
  <si>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</si>
  <si>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</si>
  <si>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</si>
  <si>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</si>
  <si>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</si>
  <si>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</si>
  <si>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</si>
  <si>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</si>
  <si>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</si>
  <si>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</si>
  <si>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</si>
  <si>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</si>
  <si>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</si>
  <si>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</si>
  <si>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</si>
  <si>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</si>
  <si>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</si>
  <si>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</si>
  <si>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</si>
  <si>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</si>
  <si>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</si>
  <si>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</si>
  <si>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</si>
  <si>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</si>
  <si>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</si>
  <si>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</si>
  <si>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</si>
  <si>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</si>
  <si>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</si>
  <si>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</si>
  <si>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</si>
  <si>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</si>
  <si>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</si>
  <si>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</si>
  <si>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</si>
  <si>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</si>
  <si>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</si>
  <si>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</si>
  <si>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</si>
  <si>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</si>
  <si>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</si>
  <si>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</si>
  <si>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</si>
  <si>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</si>
  <si>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</si>
  <si>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</si>
  <si>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</si>
  <si>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</si>
  <si>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</si>
  <si>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</si>
  <si>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</si>
  <si>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</si>
  <si>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</si>
  <si>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</si>
  <si>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</si>
  <si>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</si>
  <si>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</si>
  <si>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</si>
  <si>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</si>
  <si>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</si>
  <si>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</si>
  <si>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</si>
  <si>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</si>
  <si>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</si>
  <si>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</si>
  <si>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</si>
  <si>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</si>
  <si>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</si>
  <si>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</si>
  <si>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</si>
  <si>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</si>
  <si>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</si>
  <si>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</si>
  <si>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</si>
  <si>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</si>
  <si>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</si>
  <si>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</si>
  <si>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</si>
  <si>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</si>
  <si>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</si>
  <si>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</si>
  <si>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</si>
  <si>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</si>
  <si>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</si>
  <si>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</si>
  <si>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</si>
  <si>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</si>
  <si>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</si>
  <si>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</si>
  <si>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</si>
  <si>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</si>
  <si>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</si>
  <si>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</si>
  <si>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</si>
  <si>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</si>
  <si>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</si>
  <si>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</si>
  <si>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</si>
  <si>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</si>
  <si>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</si>
  <si>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</si>
  <si>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</si>
  <si>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</si>
  <si>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</si>
  <si>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</si>
  <si>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</si>
  <si>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</si>
  <si>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</si>
  <si>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</si>
  <si>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</si>
  <si>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</si>
  <si>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</si>
  <si>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</si>
  <si>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</si>
  <si>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</si>
  <si>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</si>
  <si>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</si>
  <si>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</si>
  <si>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</si>
  <si>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</si>
  <si>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</si>
  <si>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</si>
  <si>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</si>
  <si>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</si>
  <si>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</si>
  <si>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</si>
  <si>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</si>
  <si>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</si>
  <si>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</si>
  <si>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</si>
  <si>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</si>
  <si>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</si>
  <si>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</si>
  <si>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</si>
  <si>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</si>
  <si>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</si>
  <si>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</si>
  <si>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</si>
  <si>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</si>
  <si>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</si>
  <si>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</si>
  <si>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</si>
  <si>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</si>
  <si>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</si>
  <si>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</si>
  <si>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</si>
  <si>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</si>
  <si>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</si>
  <si>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</si>
  <si>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</si>
  <si>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</si>
  <si>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</si>
  <si>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</si>
  <si>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</si>
  <si>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</si>
  <si>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</si>
  <si>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</si>
  <si>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</si>
  <si>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</si>
  <si>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</si>
  <si>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</si>
  <si>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</si>
  <si>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</si>
  <si>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</si>
  <si>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</si>
  <si>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</si>
  <si>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</si>
  <si>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</si>
  <si>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</si>
  <si>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</si>
  <si>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</si>
  <si>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</si>
  <si>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</si>
  <si>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</si>
  <si>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</si>
  <si>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</si>
  <si>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</si>
  <si>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</si>
  <si>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</si>
  <si>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</si>
  <si>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</si>
  <si>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</si>
  <si>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</si>
  <si>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</si>
  <si>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</si>
  <si>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</si>
  <si>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</si>
  <si>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</si>
  <si>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</si>
  <si>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</si>
  <si>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</si>
  <si>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</si>
  <si>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</si>
  <si>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</si>
  <si>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</si>
  <si>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</si>
  <si>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</si>
  <si>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</si>
  <si>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</si>
  <si>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</si>
  <si>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</si>
  <si>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</si>
  <si>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</si>
  <si>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</si>
  <si>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</si>
  <si>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</si>
  <si>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</si>
  <si>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</si>
  <si>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</si>
  <si>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</si>
  <si>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</si>
  <si>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</si>
  <si>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</si>
  <si>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</si>
  <si>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</si>
  <si>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</si>
  <si>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</si>
  <si>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</si>
  <si>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</si>
  <si>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</si>
  <si>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</si>
  <si>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</si>
  <si>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</si>
  <si>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</si>
  <si>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</si>
  <si>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</si>
  <si>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</si>
  <si>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</si>
  <si>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</si>
  <si>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</si>
  <si>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</si>
  <si>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</si>
  <si>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</si>
  <si>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</si>
  <si>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</si>
  <si>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</si>
  <si>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</si>
  <si>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</si>
  <si>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</si>
  <si>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</si>
  <si>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</si>
  <si>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</si>
  <si>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</si>
  <si>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</si>
  <si>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</si>
  <si>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</si>
  <si>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</si>
  <si>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</si>
  <si>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</si>
  <si>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</si>
  <si>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</si>
  <si>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</si>
  <si>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</si>
  <si>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</si>
  <si>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</si>
  <si>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</si>
  <si>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</si>
  <si>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</si>
  <si>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</si>
  <si>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</si>
  <si>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</si>
  <si>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</si>
  <si>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</si>
  <si>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</si>
  <si>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</si>
  <si>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</si>
  <si>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</si>
  <si>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</si>
  <si>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</si>
  <si>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</si>
  <si>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</si>
  <si>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</si>
  <si>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</si>
  <si>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</si>
  <si>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</si>
  <si>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</si>
  <si>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</si>
  <si>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</si>
  <si>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</si>
  <si>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</si>
  <si>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</si>
  <si>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</si>
  <si>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</si>
  <si>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</si>
  <si>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</si>
  <si>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</si>
  <si>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</si>
  <si>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</si>
  <si>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</si>
  <si>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</si>
  <si>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</si>
  <si>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</si>
  <si>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</si>
  <si>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</si>
  <si>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</si>
  <si>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</si>
  <si>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</si>
  <si>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</si>
  <si>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</si>
  <si>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</si>
  <si>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</si>
  <si>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</si>
  <si>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</si>
  <si>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</si>
  <si>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</si>
  <si>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</si>
  <si>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</si>
  <si>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</si>
  <si>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</si>
  <si>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</si>
  <si>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</si>
  <si>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</si>
  <si>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</si>
  <si>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</si>
  <si>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</si>
  <si>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</si>
  <si>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</si>
  <si>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</si>
  <si>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</si>
  <si>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</si>
  <si>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</si>
  <si>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</si>
  <si>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</si>
  <si>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</si>
  <si>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</si>
  <si>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</si>
  <si>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</si>
  <si>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</si>
  <si>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</si>
  <si>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</si>
  <si>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</si>
  <si>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</si>
  <si>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</si>
  <si>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</si>
  <si>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</si>
  <si>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</si>
  <si>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</si>
  <si>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</si>
  <si>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</si>
  <si>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</si>
  <si>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</si>
  <si>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</si>
  <si>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</si>
  <si>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</si>
  <si>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</si>
  <si>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</si>
  <si>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</si>
  <si>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</si>
  <si>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</si>
  <si>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</si>
  <si>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</si>
  <si>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</si>
  <si>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</si>
  <si>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</si>
  <si>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</si>
  <si>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</si>
  <si>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</si>
  <si>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</si>
  <si>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</si>
  <si>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</si>
  <si>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</si>
  <si>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</si>
  <si>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</si>
  <si>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</si>
  <si>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</si>
  <si>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</si>
  <si>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</si>
  <si>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</si>
  <si>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</si>
  <si>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</si>
  <si>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</si>
  <si>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</si>
  <si>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</si>
  <si>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</si>
  <si>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</si>
  <si>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</si>
  <si>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</si>
  <si>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</si>
  <si>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</si>
  <si>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</si>
  <si>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</si>
  <si>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</si>
  <si>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</si>
  <si>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</si>
  <si>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</si>
  <si>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</si>
  <si>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</si>
  <si>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</si>
  <si>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</si>
  <si>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</si>
  <si>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</si>
  <si>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</si>
  <si>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</si>
  <si>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</si>
  <si>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</si>
  <si>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</si>
  <si>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</si>
  <si>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</si>
  <si>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</si>
  <si>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</si>
  <si>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</si>
  <si>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</si>
  <si>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</si>
  <si>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</si>
  <si>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</si>
  <si>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</si>
  <si>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</si>
  <si>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</si>
  <si>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</si>
  <si>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</si>
  <si>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</si>
  <si>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</si>
  <si>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</si>
  <si>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</si>
  <si>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</si>
  <si>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</si>
  <si>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</si>
  <si>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</si>
  <si>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</si>
  <si>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</si>
  <si>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</si>
  <si>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</si>
  <si>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</si>
  <si>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</si>
  <si>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</si>
  <si>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</si>
  <si>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</si>
  <si>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</si>
  <si>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</si>
  <si>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</si>
  <si>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</si>
  <si>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</si>
  <si>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</si>
  <si>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</si>
  <si>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</si>
  <si>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</si>
  <si>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</si>
  <si>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</si>
  <si>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</si>
  <si>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</si>
  <si>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</si>
  <si>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</si>
  <si>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</si>
  <si>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</si>
  <si>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</si>
  <si>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</si>
  <si>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</si>
  <si>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</si>
  <si>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</si>
  <si>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</si>
  <si>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</si>
  <si>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</si>
  <si>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</si>
  <si>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</si>
  <si>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</si>
  <si>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</si>
  <si>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</si>
  <si>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</si>
  <si>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</si>
  <si>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</si>
  <si>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</si>
  <si>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</si>
  <si>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</si>
  <si>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</si>
  <si>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</si>
  <si>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</si>
  <si>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</si>
  <si>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</si>
  <si>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</si>
  <si>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</si>
  <si>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</si>
  <si>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</si>
  <si>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</si>
  <si>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</si>
  <si>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</si>
  <si>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</si>
  <si>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</si>
  <si>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</si>
  <si>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</si>
  <si>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</si>
  <si>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</si>
  <si>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</si>
  <si>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</si>
  <si>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</si>
  <si>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</si>
  <si>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</si>
  <si>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</si>
  <si>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</si>
  <si>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</si>
  <si>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</si>
  <si>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</si>
  <si>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</si>
  <si>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</si>
  <si>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</si>
  <si>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</si>
  <si>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</si>
  <si>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</si>
  <si>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</si>
  <si>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</si>
  <si>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</si>
  <si>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</si>
  <si>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</si>
  <si>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</si>
  <si>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</si>
  <si>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</si>
  <si>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</si>
  <si>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</si>
  <si>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</si>
  <si>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</si>
  <si>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</si>
  <si>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</si>
  <si>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</si>
  <si>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</si>
  <si>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</si>
  <si>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</si>
  <si>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</si>
  <si>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</si>
  <si>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</si>
  <si>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</si>
  <si>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</si>
  <si>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</si>
  <si>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</si>
  <si>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</si>
  <si>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</si>
  <si>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</si>
  <si>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</si>
  <si>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</si>
  <si>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</si>
  <si>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</si>
  <si>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</si>
  <si>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</si>
  <si>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</si>
  <si>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</si>
  <si>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</si>
  <si>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</si>
  <si>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</si>
  <si>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</si>
  <si>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</si>
  <si>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</si>
  <si>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</si>
  <si>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</si>
  <si>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</si>
  <si>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</si>
  <si>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</si>
  <si>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</si>
  <si>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</si>
  <si>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</si>
  <si>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</si>
  <si>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</si>
  <si>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</si>
  <si>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</si>
  <si>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</si>
  <si>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</si>
  <si>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</si>
  <si>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</si>
  <si>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</si>
  <si>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</si>
  <si>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</si>
  <si>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</si>
  <si>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</si>
  <si>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</si>
  <si>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</si>
  <si>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</si>
  <si>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</si>
  <si>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</si>
  <si>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</si>
  <si>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</si>
  <si>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</si>
  <si>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</si>
  <si>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</si>
  <si>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</si>
  <si>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</si>
  <si>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</si>
  <si>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</si>
  <si>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</si>
  <si>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</si>
  <si>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</si>
  <si>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</si>
  <si>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</si>
  <si>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</si>
  <si>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</si>
  <si>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</si>
  <si>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</si>
  <si>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</si>
  <si>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</si>
  <si>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</si>
  <si>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</si>
  <si>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</si>
  <si>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</si>
  <si>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</si>
  <si>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</si>
  <si>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</si>
  <si>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</si>
  <si>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</si>
  <si>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</si>
  <si>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</si>
  <si>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</si>
  <si>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</si>
  <si>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</si>
  <si>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</si>
  <si>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</si>
  <si>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</si>
  <si>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</si>
  <si>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</si>
  <si>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</si>
  <si>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</si>
  <si>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</si>
  <si>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</si>
  <si>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</si>
  <si>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</si>
  <si>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</si>
  <si>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</si>
  <si>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</si>
  <si>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</si>
  <si>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</si>
  <si>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</si>
  <si>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</si>
  <si>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</si>
  <si>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</si>
  <si>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</si>
  <si>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</si>
  <si>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</si>
  <si>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</si>
  <si>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</si>
  <si>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</si>
  <si>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</si>
  <si>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</si>
  <si>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</si>
  <si>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</si>
  <si>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</si>
  <si>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</si>
  <si>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</si>
  <si>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</si>
  <si>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</si>
  <si>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</si>
  <si>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</si>
  <si>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</si>
  <si>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</si>
  <si>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</si>
  <si>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</si>
  <si>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</si>
  <si>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</si>
  <si>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</si>
  <si>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</si>
  <si>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</si>
  <si>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</si>
  <si>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</si>
  <si>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</si>
  <si>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</si>
  <si>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</si>
  <si>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</si>
  <si>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</si>
  <si>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</si>
  <si>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</si>
  <si>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</si>
  <si>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</si>
  <si>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</si>
  <si>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</si>
  <si>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</si>
  <si>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</si>
  <si>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</si>
  <si>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</si>
  <si>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</si>
  <si>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</si>
  <si>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</si>
  <si>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</si>
  <si>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</si>
  <si>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</si>
  <si>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</si>
  <si>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</si>
  <si>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</si>
  <si>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</si>
  <si>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</si>
  <si>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</si>
  <si>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</si>
  <si>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</si>
  <si>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</si>
  <si>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</si>
  <si>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</si>
  <si>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</si>
  <si>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</si>
  <si>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</si>
  <si>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</si>
  <si>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</si>
  <si>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</si>
  <si>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</si>
  <si>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</si>
  <si>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</si>
  <si>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</si>
  <si>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</si>
  <si>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</si>
  <si>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</si>
  <si>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</si>
  <si>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</si>
  <si>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</si>
  <si>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</si>
  <si>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</si>
  <si>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</si>
  <si>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</si>
  <si>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</si>
  <si>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</si>
  <si>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</si>
  <si>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</si>
  <si>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</si>
  <si>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</si>
  <si>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</si>
  <si>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</si>
  <si>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</si>
  <si>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</si>
  <si>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</si>
  <si>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</si>
  <si>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</si>
  <si>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</si>
  <si>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</si>
  <si>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</si>
  <si>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</si>
  <si>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</si>
  <si>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</si>
  <si>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</si>
  <si>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</si>
  <si>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</si>
  <si>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</si>
  <si>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</si>
  <si>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</si>
  <si>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</si>
  <si>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</si>
  <si>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</si>
  <si>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</si>
  <si>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</si>
  <si>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</si>
  <si>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</si>
  <si>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</si>
  <si>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</si>
  <si>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</si>
  <si>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</si>
  <si>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</si>
  <si>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</si>
  <si>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</si>
  <si>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</si>
  <si>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</si>
  <si>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</si>
  <si>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</si>
  <si>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</si>
  <si>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</si>
  <si>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</si>
  <si>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</si>
  <si>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</si>
  <si>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</si>
  <si>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</si>
  <si>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</si>
  <si>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</si>
  <si>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</si>
  <si>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</si>
  <si>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</si>
  <si>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</si>
  <si>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</si>
  <si>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</si>
  <si>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</si>
  <si>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</si>
  <si>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</si>
  <si>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</si>
  <si>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</si>
  <si>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</si>
  <si>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</si>
  <si>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</si>
  <si>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</si>
  <si>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</si>
  <si>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</si>
  <si>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</si>
  <si>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</si>
  <si>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</si>
  <si>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</si>
  <si>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</si>
  <si>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</si>
  <si>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</si>
  <si>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</si>
  <si>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</si>
  <si>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</si>
  <si>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</si>
  <si>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</si>
  <si>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</si>
  <si>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</si>
  <si>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</si>
  <si>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</si>
  <si>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</si>
  <si>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</si>
  <si>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</si>
  <si>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</si>
  <si>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</si>
  <si>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</si>
  <si>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</si>
  <si>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</si>
  <si>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</si>
  <si>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</si>
  <si>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</si>
  <si>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</si>
  <si>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</si>
  <si>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</si>
  <si>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</si>
  <si>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</si>
  <si>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</si>
  <si>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</si>
  <si>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</si>
  <si>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</si>
  <si>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</si>
  <si>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</si>
  <si>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</si>
  <si>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</si>
  <si>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</si>
  <si>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</si>
  <si>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</si>
  <si>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</si>
  <si>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</si>
  <si>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</si>
  <si>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</si>
  <si>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</si>
  <si>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</si>
  <si>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</si>
  <si>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</si>
  <si>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</si>
  <si>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</si>
  <si>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</si>
  <si>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</si>
  <si>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</si>
  <si>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</si>
  <si>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</si>
  <si>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</si>
  <si>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</si>
  <si>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</si>
  <si>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</si>
  <si>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</si>
  <si>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</si>
  <si>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</si>
  <si>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</si>
  <si>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</si>
  <si>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</si>
  <si>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</si>
  <si>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</si>
  <si>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</si>
  <si>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</si>
  <si>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</si>
  <si>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</si>
  <si>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</si>
  <si>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</si>
  <si>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</si>
  <si>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</si>
  <si>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</si>
  <si>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</si>
  <si>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</si>
  <si>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</si>
  <si>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</si>
  <si>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</si>
  <si>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</si>
  <si>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</si>
  <si>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</si>
  <si>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</si>
  <si>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</si>
  <si>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</si>
  <si>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</si>
  <si>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</si>
  <si>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</si>
  <si>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</si>
  <si>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</si>
  <si>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</si>
  <si>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</si>
  <si>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</si>
  <si>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</si>
  <si>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</si>
  <si>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</si>
  <si>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</si>
  <si>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</si>
  <si>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</si>
  <si>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</si>
  <si>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</si>
  <si>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</si>
  <si>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</si>
  <si>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</si>
  <si>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</si>
  <si>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</si>
  <si>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</si>
  <si>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</si>
  <si>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</si>
  <si>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</si>
  <si>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</si>
  <si>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</si>
  <si>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</si>
  <si>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</si>
  <si>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</si>
  <si>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</si>
  <si>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</si>
  <si>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</si>
  <si>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</si>
  <si>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</si>
  <si>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</si>
  <si>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</si>
  <si>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</si>
  <si>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</si>
  <si>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</si>
  <si>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</si>
  <si>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</si>
  <si>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</si>
  <si>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</si>
  <si>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</si>
  <si>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</si>
  <si>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</si>
  <si>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</si>
  <si>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</si>
  <si>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</si>
  <si>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</si>
  <si>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</si>
  <si>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</si>
  <si>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</si>
  <si>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</si>
  <si>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</si>
  <si>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</si>
  <si>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</si>
  <si>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</si>
  <si>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</si>
  <si>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</si>
  <si>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</si>
  <si>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</si>
  <si>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</si>
  <si>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</si>
  <si>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</si>
  <si>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</si>
  <si>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</si>
  <si>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</si>
  <si>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</si>
  <si>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</si>
  <si>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</si>
  <si>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</si>
  <si>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</si>
  <si>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</si>
  <si>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</si>
  <si>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</si>
  <si>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</si>
  <si>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</si>
  <si>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</si>
  <si>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</si>
  <si>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</si>
  <si>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</si>
  <si>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</si>
  <si>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</si>
  <si>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</si>
  <si>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</si>
  <si>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</si>
  <si>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</si>
  <si>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</si>
  <si>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</si>
  <si>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</si>
  <si>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</si>
  <si>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</si>
  <si>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</si>
  <si>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</si>
  <si>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</si>
  <si>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</si>
  <si>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</si>
  <si>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</si>
  <si>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</si>
  <si>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</si>
  <si>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</si>
  <si>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</si>
  <si>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</si>
  <si>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</si>
  <si>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</si>
  <si>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</si>
  <si>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</si>
  <si>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</si>
  <si>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</si>
  <si>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</si>
  <si>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</si>
  <si>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</si>
  <si>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</si>
  <si>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</si>
  <si>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</si>
  <si>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</si>
  <si>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</si>
  <si>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</si>
  <si>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</si>
  <si>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</si>
  <si>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</si>
  <si>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</si>
  <si>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</si>
  <si>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</si>
  <si>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</si>
  <si>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</si>
  <si>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</si>
  <si>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</si>
  <si>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</si>
  <si>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</si>
  <si>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</si>
  <si>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</si>
  <si>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</si>
  <si>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</si>
  <si>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</si>
  <si>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</si>
  <si>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</si>
  <si>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</si>
  <si>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</si>
  <si>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</si>
  <si>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</si>
  <si>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</si>
  <si>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</si>
  <si>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</si>
  <si>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</si>
  <si>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</si>
  <si>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</si>
  <si>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</si>
  <si>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</si>
  <si>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</si>
  <si>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</si>
  <si>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</si>
  <si>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</si>
  <si>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</si>
  <si>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</si>
  <si>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</si>
  <si>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</si>
  <si>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</si>
  <si>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</si>
  <si>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</si>
  <si>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</si>
  <si>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</si>
  <si>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</si>
  <si>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</si>
  <si>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</si>
  <si>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</si>
  <si>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</si>
  <si>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</si>
  <si>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</si>
  <si>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</si>
  <si>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</si>
  <si>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</si>
  <si>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</si>
  <si>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</si>
  <si>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</si>
  <si>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</si>
  <si>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</si>
  <si>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</si>
  <si>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</si>
  <si>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</si>
  <si>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</si>
  <si>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</si>
  <si>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</si>
  <si>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</si>
  <si>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</si>
  <si>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</si>
  <si>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</si>
  <si>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</si>
  <si>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</si>
  <si>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</si>
  <si>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</si>
  <si>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</si>
  <si>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</si>
  <si>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</si>
  <si>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</si>
  <si>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</si>
  <si>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</si>
  <si>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</si>
  <si>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</si>
  <si>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</si>
  <si>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</si>
  <si>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</si>
  <si>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</si>
  <si>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</si>
  <si>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</si>
  <si>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</si>
  <si>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</si>
  <si>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</si>
  <si>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</si>
  <si>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</si>
  <si>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</si>
  <si>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</si>
  <si>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</si>
  <si>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</si>
  <si>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</si>
  <si>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</si>
  <si>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</si>
  <si>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</si>
  <si>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</si>
  <si>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</si>
  <si>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</si>
  <si>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</si>
  <si>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</si>
  <si>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</si>
  <si>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</si>
  <si>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</si>
  <si>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</si>
  <si>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</si>
  <si>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</si>
  <si>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</si>
  <si>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</si>
  <si>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</si>
  <si>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</si>
  <si>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</si>
  <si>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</si>
  <si>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</si>
  <si>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</si>
  <si>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</si>
  <si>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</si>
  <si>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</si>
  <si>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</si>
  <si>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</si>
  <si>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</si>
  <si>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</si>
  <si>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</si>
  <si>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</si>
  <si>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</si>
  <si>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</si>
  <si>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</si>
  <si>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</si>
  <si>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</si>
  <si>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</si>
  <si>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</si>
  <si>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</si>
  <si>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</si>
  <si>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</si>
  <si>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</si>
  <si>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</si>
  <si>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</si>
  <si>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</si>
  <si>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</si>
  <si>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</si>
  <si>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</si>
  <si>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</si>
  <si>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</si>
  <si>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</si>
  <si>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</si>
  <si>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</si>
  <si>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</si>
  <si>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</si>
  <si>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</si>
  <si>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</si>
  <si>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</si>
  <si>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</si>
  <si>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</si>
  <si>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</si>
  <si>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</si>
  <si>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</si>
  <si>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</si>
  <si>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</si>
  <si>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</si>
  <si>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</si>
  <si>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</si>
  <si>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</si>
  <si>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</si>
  <si>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</si>
  <si>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</si>
  <si>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</si>
  <si>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</si>
  <si>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</si>
  <si>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</si>
  <si>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</si>
  <si>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</si>
  <si>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</si>
  <si>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</si>
  <si>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</si>
  <si>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</si>
  <si>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</si>
  <si>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</si>
  <si>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</si>
  <si>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</si>
  <si>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</si>
  <si>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</si>
  <si>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</si>
  <si>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</si>
  <si>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</si>
  <si>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</si>
  <si>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</si>
  <si>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</si>
  <si>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</si>
  <si>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</si>
  <si>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</si>
  <si>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</si>
  <si>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</si>
  <si>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</si>
  <si>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</si>
  <si>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</si>
  <si>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</si>
  <si>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</si>
  <si>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</si>
  <si>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</si>
  <si>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</si>
  <si>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</si>
  <si>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</si>
  <si>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</si>
  <si>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</si>
  <si>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</si>
  <si>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</si>
  <si>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</si>
  <si>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</si>
  <si>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</si>
  <si>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</si>
  <si>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</si>
  <si>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</si>
  <si>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</si>
  <si>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</si>
  <si>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</si>
  <si>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</si>
  <si>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</si>
  <si>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</si>
  <si>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</si>
  <si>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</si>
  <si>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</si>
  <si>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</si>
  <si>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</si>
  <si>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</si>
  <si>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</si>
  <si>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</si>
  <si>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</si>
  <si>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</si>
  <si>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</si>
  <si>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</si>
  <si>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</si>
  <si>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</si>
  <si>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</si>
  <si>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</si>
  <si>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</si>
  <si>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</si>
  <si>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</si>
  <si>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</si>
  <si>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</si>
  <si>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</si>
  <si>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</si>
  <si>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</si>
  <si>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</si>
  <si>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</si>
  <si>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</si>
  <si>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</si>
  <si>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</si>
  <si>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</si>
  <si>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</si>
  <si>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</si>
  <si>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</si>
  <si>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</si>
  <si>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</si>
  <si>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</si>
  <si>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</si>
  <si>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</si>
  <si>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</si>
  <si>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</si>
  <si>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</si>
  <si>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</si>
  <si>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</si>
  <si>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</si>
  <si>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</si>
  <si>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</si>
  <si>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</si>
  <si>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</si>
  <si>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</si>
  <si>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</si>
  <si>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</si>
  <si>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</si>
  <si>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</si>
  <si>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</si>
  <si>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</si>
  <si>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</si>
  <si>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</si>
  <si>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</si>
  <si>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</si>
  <si>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</si>
  <si>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</si>
  <si>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</si>
  <si>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</si>
  <si>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</si>
  <si>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</si>
  <si>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</si>
  <si>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</si>
  <si>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</si>
  <si>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</si>
  <si>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</si>
  <si>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</si>
  <si>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</si>
  <si>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</si>
  <si>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</si>
  <si>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</si>
  <si>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</si>
  <si>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</si>
  <si>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</si>
  <si>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</si>
  <si>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</si>
  <si>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</si>
  <si>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</si>
  <si>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</si>
  <si>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</si>
  <si>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</si>
  <si>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</si>
  <si>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</si>
  <si>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</si>
  <si>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</si>
  <si>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</si>
  <si>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</si>
  <si>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</si>
  <si>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</si>
  <si>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</si>
  <si>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</si>
  <si>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</si>
  <si>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</si>
  <si>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</si>
  <si>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</si>
  <si>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</si>
  <si>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</si>
  <si>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</si>
  <si>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</si>
  <si>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</si>
  <si>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</si>
  <si>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</si>
  <si>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</si>
  <si>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</si>
  <si>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</si>
  <si>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</si>
  <si>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</si>
  <si>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</si>
  <si>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</si>
  <si>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</si>
  <si>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</si>
  <si>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</si>
  <si>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</si>
  <si>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</si>
  <si>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</si>
  <si>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</si>
  <si>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</si>
  <si>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</si>
  <si>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</si>
  <si>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</si>
  <si>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</si>
  <si>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</si>
  <si>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</si>
  <si>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</si>
  <si>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</si>
  <si>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</si>
  <si>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</si>
  <si>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</si>
  <si>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</si>
  <si>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</si>
  <si>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</si>
  <si>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</si>
  <si>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</si>
  <si>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</si>
  <si>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</si>
  <si>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</si>
  <si>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</si>
  <si>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</si>
  <si>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</si>
  <si>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</si>
  <si>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</si>
  <si>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</si>
  <si>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</si>
  <si>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</si>
  <si>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</si>
  <si>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</si>
  <si>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</si>
  <si>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</si>
  <si>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</si>
  <si>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</si>
  <si>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</si>
  <si>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</si>
  <si>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</si>
  <si>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</si>
  <si>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</si>
  <si>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</si>
  <si>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</si>
  <si>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</si>
  <si>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</si>
  <si>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</si>
  <si>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</si>
  <si>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</si>
  <si>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</si>
  <si>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</si>
  <si>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</si>
  <si>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</si>
  <si>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</si>
  <si>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</si>
  <si>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</si>
  <si>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</si>
  <si>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</si>
  <si>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</si>
  <si>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</si>
  <si>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</si>
  <si>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</si>
  <si>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</si>
  <si>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</si>
  <si>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</si>
  <si>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</si>
  <si>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</si>
  <si>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</si>
  <si>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</si>
  <si>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</si>
  <si>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</si>
  <si>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</si>
  <si>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</si>
  <si>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</si>
  <si>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</si>
  <si>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</si>
  <si>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</si>
  <si>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</si>
  <si>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</si>
  <si>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</si>
  <si>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</si>
  <si>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</si>
  <si>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</si>
  <si>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</si>
  <si>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</si>
  <si>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</si>
  <si>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</si>
  <si>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</si>
  <si>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</si>
  <si>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</si>
  <si>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</si>
  <si>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</si>
  <si>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</si>
  <si>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</si>
  <si>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</si>
  <si>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</si>
  <si>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</si>
  <si>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</si>
  <si>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</si>
  <si>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</si>
  <si>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</si>
  <si>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</si>
  <si>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</si>
  <si>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</si>
  <si>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</si>
  <si>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</si>
  <si>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</si>
  <si>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</si>
  <si>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</si>
  <si>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</si>
  <si>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</si>
  <si>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</si>
  <si>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</si>
  <si>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</si>
  <si>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</si>
  <si>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</si>
  <si>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</si>
  <si>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</si>
  <si>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</si>
  <si>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</si>
  <si>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</si>
  <si>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</si>
  <si>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</si>
  <si>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</si>
  <si>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</si>
  <si>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</si>
  <si>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</si>
  <si>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</si>
  <si>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</si>
  <si>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</si>
  <si>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</si>
  <si>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</si>
  <si>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</si>
  <si>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</si>
  <si>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</si>
  <si>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</si>
  <si>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</si>
  <si>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</si>
  <si>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</si>
  <si>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</si>
  <si>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</si>
  <si>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</si>
  <si>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</si>
  <si>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</si>
  <si>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</si>
  <si>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</si>
  <si>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</si>
  <si>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</si>
  <si>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</si>
  <si>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</si>
  <si>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</si>
  <si>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</si>
  <si>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</si>
  <si>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</si>
  <si>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</si>
  <si>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</si>
  <si>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</si>
  <si>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</si>
  <si>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</si>
  <si>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</si>
  <si>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</si>
  <si>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</si>
  <si>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</si>
  <si>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</si>
  <si>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</si>
  <si>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</si>
  <si>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</si>
  <si>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</si>
  <si>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</si>
  <si>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</si>
  <si>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</si>
  <si>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</si>
  <si>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</si>
  <si>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</si>
  <si>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</si>
  <si>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</si>
  <si>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</si>
  <si>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</si>
  <si>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</si>
  <si>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</si>
  <si>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</si>
  <si>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</si>
  <si>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</si>
  <si>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</si>
  <si>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</si>
  <si>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</si>
  <si>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</si>
  <si>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</si>
  <si>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</si>
  <si>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</si>
  <si>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</si>
  <si>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</si>
  <si>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</si>
  <si>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</si>
  <si>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</si>
  <si>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</si>
  <si>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</si>
  <si>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</si>
  <si>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</si>
  <si>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</si>
  <si>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</si>
  <si>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</si>
  <si>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</si>
  <si>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</si>
  <si>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</si>
  <si>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</si>
  <si>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</si>
  <si>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</si>
  <si>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</si>
  <si>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</si>
  <si>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</si>
  <si>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</si>
  <si>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</si>
  <si>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</si>
  <si>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</si>
  <si>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</si>
  <si>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</si>
  <si>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</si>
  <si>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</si>
  <si>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</si>
  <si>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</si>
  <si>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</si>
  <si>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</si>
  <si>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</si>
  <si>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</si>
  <si>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</si>
  <si>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</si>
  <si>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</si>
  <si>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</si>
  <si>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</si>
  <si>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</si>
  <si>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</si>
  <si>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</si>
  <si>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</si>
  <si>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</si>
  <si>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</si>
  <si>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</si>
  <si>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</si>
  <si>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</si>
  <si>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</si>
  <si>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</si>
  <si>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</si>
  <si>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</si>
  <si>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</si>
  <si>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</si>
  <si>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</si>
  <si>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</si>
  <si>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</si>
  <si>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</si>
  <si>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</si>
  <si>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</si>
  <si>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</si>
  <si>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</si>
  <si>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</si>
  <si>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</si>
  <si>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</si>
  <si>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</si>
  <si>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</si>
  <si>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</si>
  <si>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</si>
  <si>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</si>
  <si>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</si>
  <si>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</si>
  <si>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</si>
  <si>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</si>
  <si>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</si>
  <si>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</si>
  <si>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</si>
  <si>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</si>
  <si>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</si>
  <si>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</si>
  <si>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</si>
  <si>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</si>
  <si>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</si>
  <si>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</si>
  <si>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</si>
  <si>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</si>
  <si>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</si>
  <si>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</si>
  <si>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</si>
  <si>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</si>
  <si>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</si>
  <si>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</si>
  <si>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</si>
  <si>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</si>
  <si>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</si>
  <si>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</si>
  <si>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</si>
  <si>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</si>
  <si>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</si>
  <si>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</si>
  <si>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</si>
  <si>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</si>
  <si>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</si>
  <si>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</si>
  <si>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</si>
  <si>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</si>
  <si>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</si>
  <si>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</si>
  <si>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</si>
  <si>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</si>
  <si>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</si>
  <si>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</si>
  <si>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</si>
  <si>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</si>
  <si>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</si>
  <si>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</si>
  <si>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</si>
  <si>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</si>
  <si>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</si>
  <si>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</si>
  <si>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</si>
  <si>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</si>
  <si>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</si>
  <si>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</si>
  <si>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</si>
  <si>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</si>
  <si>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</si>
  <si>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</si>
  <si>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</si>
  <si>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</si>
  <si>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</si>
  <si>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</si>
  <si>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</si>
  <si>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</si>
  <si>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</si>
  <si>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</si>
  <si>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</si>
  <si>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</si>
  <si>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</si>
  <si>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</si>
  <si>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</si>
  <si>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</si>
  <si>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</si>
  <si>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</si>
  <si>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</si>
  <si>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</si>
  <si>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</si>
  <si>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</si>
  <si>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</si>
  <si>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</si>
  <si>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</si>
  <si>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</si>
  <si>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</si>
  <si>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</si>
  <si>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</si>
  <si>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</si>
  <si>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</si>
  <si>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</si>
  <si>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</si>
  <si>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</si>
  <si>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</si>
  <si>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</si>
  <si>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</si>
  <si>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</si>
  <si>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</si>
  <si>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</si>
  <si>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</si>
  <si>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</si>
  <si>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</si>
  <si>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</si>
  <si>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</si>
  <si>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</si>
  <si>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</si>
  <si>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</si>
  <si>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</si>
  <si>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</si>
  <si>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</si>
  <si>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</si>
  <si>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</si>
  <si>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</si>
  <si>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</si>
  <si>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</si>
  <si>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</si>
  <si>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</si>
  <si>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</si>
  <si>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</si>
  <si>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</si>
  <si>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</si>
  <si>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</si>
  <si>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</si>
  <si>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</si>
  <si>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</si>
  <si>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</si>
  <si>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</si>
  <si>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</si>
  <si>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</si>
  <si>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</si>
  <si>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</si>
  <si>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</si>
  <si>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</si>
  <si>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</si>
  <si>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</si>
  <si>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</si>
  <si>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</si>
  <si>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</si>
  <si>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</si>
  <si>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</si>
  <si>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</si>
  <si>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</si>
  <si>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</si>
  <si>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</si>
  <si>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</si>
  <si>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</si>
  <si>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</si>
  <si>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</si>
  <si>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</si>
  <si>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</si>
  <si>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</si>
  <si>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</si>
  <si>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</si>
  <si>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</si>
  <si>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</si>
  <si>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</si>
  <si>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</si>
  <si>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</si>
  <si>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</si>
  <si>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</si>
  <si>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</si>
  <si>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</si>
  <si>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</si>
  <si>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</si>
  <si>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</si>
  <si>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</si>
  <si>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</si>
  <si>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</si>
  <si>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</si>
  <si>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</si>
  <si>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</si>
  <si>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</si>
  <si>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</si>
  <si>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</si>
  <si>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</si>
  <si>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</si>
  <si>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</si>
  <si>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</si>
  <si>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</si>
  <si>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</si>
  <si>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</si>
  <si>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</si>
  <si>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</si>
  <si>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</si>
  <si>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</si>
  <si>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</si>
  <si>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</si>
  <si>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</si>
  <si>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</si>
  <si>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</si>
  <si>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</si>
  <si>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</si>
  <si>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</si>
  <si>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</si>
  <si>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</si>
  <si>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</si>
  <si>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</si>
  <si>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</si>
  <si>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</si>
  <si>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</si>
  <si>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</si>
  <si>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</si>
  <si>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</si>
  <si>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</si>
  <si>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</si>
  <si>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</si>
  <si>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</si>
  <si>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</si>
  <si>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</si>
  <si>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</si>
  <si>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</si>
  <si>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</si>
  <si>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</si>
  <si>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</si>
  <si>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</si>
  <si>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</si>
  <si>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</si>
  <si>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</si>
  <si>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</si>
  <si>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</si>
  <si>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</si>
  <si>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</si>
  <si>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</si>
  <si>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</si>
  <si>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</si>
  <si>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</si>
  <si>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</si>
  <si>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</si>
  <si>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</si>
  <si>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</si>
  <si>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</si>
  <si>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</si>
  <si>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</si>
  <si>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</si>
  <si>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</si>
  <si>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</si>
  <si>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</si>
  <si>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</si>
  <si>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</si>
  <si>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</si>
  <si>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</si>
  <si>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</si>
  <si>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</si>
  <si>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</si>
  <si>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</si>
  <si>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</si>
  <si>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</si>
  <si>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</si>
  <si>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</si>
  <si>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</si>
  <si>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</si>
  <si>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</si>
  <si>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</si>
  <si>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</si>
  <si>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</si>
  <si>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</si>
  <si>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</si>
  <si>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</si>
  <si>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</si>
  <si>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</si>
  <si>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</si>
  <si>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</si>
  <si>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</si>
  <si>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</si>
  <si>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</si>
  <si>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</si>
  <si>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</si>
  <si>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</si>
  <si>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</si>
  <si>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</si>
  <si>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</si>
  <si>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</si>
  <si>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</si>
  <si>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</si>
  <si>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</si>
  <si>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</si>
  <si>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</si>
  <si>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</si>
  <si>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</si>
  <si>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</si>
  <si>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</si>
  <si>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</si>
  <si>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</si>
  <si>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</si>
  <si>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</si>
  <si>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</si>
  <si>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</si>
  <si>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</si>
  <si>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</si>
  <si>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</si>
  <si>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</si>
  <si>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</si>
  <si>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</si>
  <si>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</si>
  <si>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</si>
  <si>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</si>
  <si>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</si>
  <si>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</si>
  <si>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</si>
  <si>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</si>
  <si>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</si>
  <si>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</si>
  <si>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</si>
  <si>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</si>
  <si>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</si>
  <si>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</si>
  <si>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</si>
  <si>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</si>
  <si>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</si>
  <si>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</si>
  <si>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</si>
  <si>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</si>
  <si>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</si>
  <si>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</si>
  <si>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</si>
  <si>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</si>
  <si>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</si>
  <si>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</si>
  <si>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</si>
  <si>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</si>
  <si>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</si>
  <si>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</si>
  <si>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</si>
  <si>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</si>
  <si>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</si>
  <si>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</si>
  <si>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</si>
  <si>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</si>
  <si>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</si>
  <si>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</si>
  <si>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</si>
  <si>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</si>
  <si>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</si>
  <si>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</si>
  <si>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</si>
  <si>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</si>
  <si>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</si>
  <si>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</si>
  <si>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</si>
  <si>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</si>
  <si>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</si>
  <si>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</si>
  <si>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</si>
  <si>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</si>
  <si>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</si>
  <si>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</si>
  <si>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</si>
  <si>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</si>
  <si>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</si>
  <si>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</si>
  <si>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</si>
  <si>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</si>
  <si>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</si>
  <si>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</si>
  <si>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</si>
  <si>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</si>
  <si>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</si>
  <si>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</si>
  <si>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</si>
  <si>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</si>
  <si>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</si>
  <si>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</si>
  <si>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</si>
  <si>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</si>
  <si>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</si>
  <si>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</si>
  <si>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</si>
  <si>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</si>
  <si>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</si>
  <si>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</si>
  <si>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</si>
  <si>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</si>
  <si>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</si>
  <si>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</si>
  <si>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</si>
  <si>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</si>
  <si>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</si>
  <si>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</si>
  <si>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</si>
  <si>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</si>
  <si>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</si>
  <si>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</si>
  <si>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</si>
  <si>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</si>
  <si>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</si>
  <si>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</si>
  <si>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</si>
  <si>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</si>
  <si>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</si>
  <si>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</si>
  <si>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</si>
  <si>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</si>
  <si>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</si>
  <si>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</si>
  <si>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</si>
  <si>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</si>
  <si>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</si>
  <si>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</si>
  <si>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</si>
  <si>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</si>
  <si>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</si>
  <si>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</si>
  <si>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</si>
  <si>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</si>
  <si>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</si>
  <si>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</si>
  <si>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</si>
  <si>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</si>
  <si>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</si>
  <si>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</si>
  <si>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</si>
  <si>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</si>
  <si>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</si>
  <si>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</si>
  <si>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</si>
  <si>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</si>
  <si>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</si>
  <si>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</si>
  <si>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</si>
  <si>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</si>
  <si>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</si>
  <si>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</si>
  <si>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</si>
  <si>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</si>
  <si>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</si>
  <si>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</si>
  <si>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</si>
  <si>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</si>
  <si>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</si>
  <si>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</si>
  <si>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</si>
  <si>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</si>
  <si>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</si>
  <si>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</si>
  <si>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</si>
  <si>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</si>
  <si>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</si>
  <si>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</si>
  <si>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</si>
  <si>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</si>
  <si>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</si>
  <si>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</si>
  <si>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</si>
  <si>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</si>
  <si>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</si>
  <si>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</si>
  <si>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</si>
  <si>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</si>
  <si>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</si>
  <si>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</si>
  <si>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</si>
  <si>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</si>
  <si>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</si>
  <si>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</si>
  <si>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</si>
  <si>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</si>
  <si>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</si>
  <si>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</si>
  <si>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</si>
  <si>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</si>
  <si>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</si>
  <si>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</si>
  <si>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</si>
  <si>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</si>
  <si>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</si>
  <si>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</si>
  <si>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</si>
  <si>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</si>
  <si>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</si>
  <si>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</si>
  <si>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</si>
  <si>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</si>
  <si>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</si>
  <si>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</si>
  <si>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</si>
  <si>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</si>
  <si>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</si>
  <si>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</si>
  <si>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</si>
  <si>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</si>
  <si>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</si>
  <si>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</si>
  <si>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</si>
  <si>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</si>
  <si>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</si>
  <si>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</si>
  <si>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</si>
  <si>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</si>
  <si>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</si>
  <si>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</si>
  <si>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</si>
  <si>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</si>
  <si>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</si>
  <si>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</si>
  <si>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</si>
  <si>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</si>
  <si>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</si>
  <si>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</si>
  <si>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</si>
  <si>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</si>
  <si>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</si>
  <si>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</si>
  <si>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</si>
  <si>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</si>
  <si>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</si>
  <si>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</si>
  <si>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</si>
  <si>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</si>
  <si>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</si>
  <si>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</si>
  <si>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</si>
  <si>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</si>
  <si>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</si>
  <si>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</si>
  <si>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</si>
  <si>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</si>
  <si>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</si>
  <si>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</si>
  <si>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</si>
  <si>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</si>
  <si>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</si>
  <si>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</si>
  <si>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</si>
  <si>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</si>
  <si>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</si>
  <si>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</si>
  <si>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</si>
  <si>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</si>
  <si>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</si>
  <si>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</si>
  <si>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</si>
  <si>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</si>
  <si>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</si>
  <si>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</si>
  <si>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</si>
  <si>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</si>
  <si>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</si>
  <si>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</si>
  <si>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</si>
  <si>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</si>
  <si>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</si>
  <si>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</si>
  <si>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</si>
  <si>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</si>
  <si>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</si>
  <si>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</si>
  <si>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</si>
  <si>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</si>
  <si>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</si>
  <si>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</si>
  <si>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</si>
  <si>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</si>
  <si>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</si>
  <si>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</si>
  <si>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</si>
  <si>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</si>
  <si>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</si>
  <si>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</si>
  <si>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</si>
  <si>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</si>
  <si>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</si>
  <si>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</si>
  <si>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</si>
  <si>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</si>
  <si>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</si>
  <si>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</si>
  <si>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</si>
  <si>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</si>
  <si>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</si>
  <si>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</si>
  <si>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</si>
  <si>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</si>
  <si>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</si>
  <si>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</si>
  <si>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</si>
  <si>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</si>
  <si>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</si>
  <si>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</si>
  <si>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</si>
  <si>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</si>
  <si>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</si>
  <si>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</si>
  <si>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</si>
  <si>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</si>
  <si>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</si>
  <si>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</si>
  <si>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</si>
  <si>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</si>
  <si>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</si>
  <si>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</si>
  <si>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</si>
  <si>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</si>
  <si>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</si>
  <si>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</si>
  <si>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</si>
  <si>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</si>
  <si>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</si>
  <si>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</si>
  <si>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</si>
  <si>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</si>
  <si>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</si>
  <si>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</si>
  <si>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</si>
  <si>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</si>
  <si>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</si>
  <si>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</si>
  <si>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</si>
  <si>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</si>
  <si>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</si>
  <si>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</si>
  <si>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</si>
  <si>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</si>
  <si>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</si>
  <si>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</si>
  <si>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</si>
  <si>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</si>
  <si>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</si>
  <si>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</si>
  <si>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</si>
  <si>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</si>
  <si>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</si>
  <si>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</si>
  <si>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</si>
  <si>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</si>
  <si>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</si>
  <si>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</si>
  <si>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</si>
  <si>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</si>
  <si>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</si>
  <si>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</si>
  <si>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</si>
  <si>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</si>
  <si>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</si>
  <si>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</si>
  <si>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</si>
  <si>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</si>
  <si>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</si>
  <si>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</si>
  <si>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</si>
  <si>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</si>
  <si>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</si>
  <si>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</si>
  <si>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</si>
  <si>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</si>
  <si>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</si>
  <si>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</si>
  <si>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</si>
  <si>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</si>
  <si>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</si>
  <si>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</si>
  <si>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</si>
  <si>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</si>
  <si>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</si>
  <si>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</si>
  <si>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</si>
  <si>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</si>
  <si>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</si>
  <si>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</si>
  <si>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</si>
  <si>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</si>
  <si>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</si>
  <si>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</si>
  <si>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</si>
  <si>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</si>
  <si>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</si>
  <si>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</si>
  <si>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</si>
  <si>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</si>
  <si>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</si>
  <si>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</si>
  <si>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</si>
  <si>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</si>
  <si>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</si>
  <si>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</si>
  <si>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</si>
  <si>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</si>
  <si>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</si>
  <si>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</si>
  <si>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</si>
  <si>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</si>
  <si>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</si>
  <si>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</si>
  <si>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</si>
  <si>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</si>
  <si>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</si>
  <si>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</si>
  <si>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</si>
  <si>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</si>
  <si>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</si>
  <si>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</si>
  <si>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</si>
  <si>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</si>
  <si>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</si>
  <si>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</si>
  <si>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</si>
  <si>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</si>
  <si>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</si>
  <si>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</si>
  <si>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</si>
  <si>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</si>
  <si>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</si>
  <si>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</si>
  <si>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</si>
  <si>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</si>
  <si>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</si>
  <si>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</si>
  <si>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</si>
  <si>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</si>
  <si>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</si>
  <si>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</si>
  <si>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</si>
  <si>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</si>
  <si>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</si>
  <si>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</si>
  <si>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</si>
  <si>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</si>
  <si>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</si>
  <si>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</si>
  <si>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</si>
  <si>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</si>
  <si>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</si>
  <si>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</si>
  <si>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</si>
  <si>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</si>
  <si>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</si>
  <si>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</si>
  <si>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</si>
  <si>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</si>
  <si>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</si>
  <si>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</si>
  <si>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</si>
  <si>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</si>
  <si>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</si>
  <si>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</si>
  <si>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</si>
  <si>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</si>
  <si>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</si>
  <si>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</si>
  <si>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</si>
  <si>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</si>
  <si>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</si>
  <si>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</si>
  <si>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</si>
  <si>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</si>
  <si>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</si>
  <si>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</si>
  <si>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</si>
  <si>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</si>
  <si>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</si>
  <si>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</si>
  <si>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</si>
  <si>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</si>
  <si>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</si>
  <si>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</si>
  <si>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</si>
  <si>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</si>
  <si>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</si>
  <si>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</si>
  <si>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</si>
  <si>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</si>
  <si>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</si>
  <si>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</si>
  <si>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</si>
  <si>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</si>
  <si>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</si>
  <si>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</si>
  <si>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</si>
  <si>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</si>
  <si>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</si>
  <si>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</si>
  <si>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</si>
  <si>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</si>
  <si>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</si>
  <si>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</si>
  <si>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</si>
  <si>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</si>
  <si>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</si>
  <si>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</si>
  <si>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</si>
  <si>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</si>
  <si>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</si>
  <si>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</si>
  <si>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</si>
  <si>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</si>
  <si>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</si>
  <si>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</si>
  <si>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</si>
  <si>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</si>
  <si>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</si>
  <si>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</si>
  <si>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</si>
  <si>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</si>
  <si>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</si>
  <si>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</si>
  <si>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</si>
  <si>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</si>
  <si>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</si>
  <si>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</si>
  <si>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</si>
  <si>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</si>
  <si>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</si>
  <si>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</si>
  <si>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</si>
  <si>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</si>
  <si>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</si>
  <si>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</si>
  <si>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</si>
  <si>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</si>
  <si>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</si>
  <si>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</si>
  <si>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</si>
  <si>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</si>
  <si>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</si>
  <si>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</si>
  <si>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</si>
  <si>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</si>
  <si>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</si>
  <si>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</si>
  <si>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</si>
  <si>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</si>
  <si>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</si>
  <si>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</si>
  <si>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</si>
  <si>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</si>
  <si>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</si>
  <si>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</si>
  <si>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</si>
  <si>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</si>
  <si>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</si>
  <si>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</si>
  <si>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</si>
  <si>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</si>
  <si>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</si>
  <si>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</si>
  <si>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</si>
  <si>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</si>
  <si>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</si>
  <si>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</si>
  <si>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</si>
  <si>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</si>
  <si>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</si>
  <si>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</si>
  <si>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</si>
  <si>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</si>
  <si>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</si>
  <si>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</si>
  <si>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</si>
  <si>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</si>
  <si>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</si>
  <si>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</si>
  <si>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</si>
  <si>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</si>
  <si>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</si>
  <si>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</si>
  <si>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</si>
  <si>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</si>
  <si>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</si>
  <si>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</si>
  <si>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</si>
  <si>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</si>
  <si>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</si>
  <si>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</si>
  <si>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</si>
  <si>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</si>
  <si>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</si>
  <si>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</si>
  <si>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</si>
  <si>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</si>
  <si>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</si>
  <si>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</si>
  <si>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</si>
  <si>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</si>
  <si>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</si>
  <si>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</si>
  <si>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</si>
  <si>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</si>
  <si>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</si>
  <si>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</si>
  <si>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</si>
  <si>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</si>
  <si>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</si>
  <si>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</si>
  <si>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</si>
  <si>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</si>
  <si>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</si>
  <si>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</si>
  <si>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</si>
  <si>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</si>
  <si>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</si>
  <si>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</si>
  <si>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</si>
  <si>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</si>
  <si>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</si>
  <si>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</si>
  <si>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</si>
  <si>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</si>
  <si>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</si>
  <si>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</si>
  <si>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</si>
  <si>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</si>
  <si>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</si>
  <si>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</si>
  <si>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</si>
  <si>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</si>
  <si>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</si>
  <si>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</si>
  <si>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</si>
  <si>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</si>
  <si>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</si>
  <si>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</si>
  <si>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</si>
  <si>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</si>
  <si>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</si>
  <si>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</si>
  <si>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</si>
  <si>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</si>
  <si>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</si>
  <si>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</si>
  <si>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</si>
  <si>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</si>
  <si>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</si>
  <si>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</si>
  <si>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</si>
  <si>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</si>
  <si>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</si>
  <si>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</si>
  <si>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</si>
  <si>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</si>
  <si>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</si>
  <si>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</si>
  <si>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</si>
  <si>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</si>
  <si>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</si>
  <si>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</si>
  <si>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</si>
  <si>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</si>
  <si>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</si>
  <si>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</si>
  <si>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</si>
  <si>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</si>
  <si>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</si>
  <si>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</si>
  <si>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</si>
  <si>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</si>
  <si>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</si>
  <si>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</si>
  <si>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</si>
  <si>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</si>
  <si>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</si>
  <si>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</si>
  <si>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</si>
  <si>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</si>
  <si>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</si>
  <si>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</si>
  <si>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</si>
  <si>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</si>
  <si>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</si>
  <si>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</si>
  <si>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</si>
  <si>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</si>
  <si>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</si>
  <si>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</si>
  <si>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</si>
  <si>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</si>
  <si>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</si>
  <si>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</si>
  <si>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</si>
  <si>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</si>
  <si>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</si>
  <si>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</si>
  <si>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</si>
  <si>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</si>
  <si>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</si>
  <si>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</si>
  <si>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</si>
  <si>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</si>
  <si>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</si>
  <si>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</si>
  <si>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</si>
  <si>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</si>
  <si>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</si>
  <si>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</si>
  <si>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</si>
  <si>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</si>
  <si>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</si>
  <si>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</si>
  <si>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</si>
  <si>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</si>
  <si>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</si>
  <si>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</si>
  <si>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</si>
  <si>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</si>
  <si>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</si>
  <si>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</si>
  <si>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</si>
  <si>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</si>
  <si>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</si>
  <si>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</si>
  <si>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</si>
  <si>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</si>
  <si>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</si>
  <si>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</si>
  <si>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</si>
  <si>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</si>
  <si>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</si>
  <si>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</si>
  <si>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</si>
  <si>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</si>
  <si>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</si>
  <si>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</si>
  <si>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</si>
  <si>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</si>
  <si>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</si>
  <si>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</si>
  <si>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</si>
  <si>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</si>
  <si>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</si>
  <si>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</si>
  <si>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</si>
  <si>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</si>
  <si>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</si>
  <si>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</si>
  <si>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</si>
  <si>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</si>
  <si>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</si>
  <si>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</si>
  <si>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</si>
  <si>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</si>
  <si>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</si>
  <si>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</si>
  <si>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</si>
  <si>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</si>
  <si>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</si>
  <si>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</si>
  <si>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</si>
  <si>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</si>
  <si>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</si>
  <si>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</si>
  <si>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</si>
  <si>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</si>
  <si>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</si>
  <si>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</si>
  <si>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</si>
  <si>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</si>
  <si>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</si>
  <si>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</si>
  <si>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</si>
  <si>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</si>
  <si>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</si>
  <si>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</si>
  <si>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</si>
  <si>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</si>
  <si>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</si>
  <si>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</si>
  <si>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</si>
  <si>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</si>
  <si>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</si>
  <si>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</si>
  <si>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</si>
  <si>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</si>
  <si>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</si>
  <si>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</si>
  <si>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</si>
  <si>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</si>
  <si>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</si>
  <si>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</si>
  <si>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</si>
  <si>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</si>
  <si>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</si>
  <si>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</si>
  <si>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</si>
  <si>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</si>
  <si>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</si>
  <si>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</si>
  <si>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</si>
  <si>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</si>
  <si>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</si>
  <si>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</si>
  <si>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</si>
  <si>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</si>
  <si>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</si>
  <si>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</si>
  <si>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</si>
  <si>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</si>
  <si>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</si>
  <si>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</si>
  <si>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</si>
  <si>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</si>
  <si>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</si>
  <si>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</si>
  <si>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</si>
  <si>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</si>
  <si>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</si>
  <si>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</si>
  <si>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</si>
  <si>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</si>
  <si>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</si>
  <si>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</si>
  <si>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</si>
  <si>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</si>
  <si>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</si>
  <si>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</si>
  <si>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</si>
  <si>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</si>
  <si>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</si>
  <si>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</si>
  <si>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</si>
  <si>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</si>
  <si>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</si>
  <si>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</si>
  <si>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</si>
  <si>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</si>
  <si>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</si>
  <si>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</si>
  <si>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</si>
  <si>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</si>
  <si>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</si>
  <si>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</si>
  <si>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</si>
  <si>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</si>
  <si>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</si>
  <si>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</si>
  <si>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</si>
  <si>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</si>
  <si>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</si>
  <si>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</si>
  <si>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</si>
  <si>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</si>
  <si>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</si>
  <si>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</si>
  <si>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</si>
  <si>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</si>
  <si>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</si>
  <si>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</si>
  <si>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</si>
  <si>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</si>
  <si>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</si>
  <si>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</si>
  <si>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</si>
  <si>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</si>
  <si>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</si>
  <si>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</si>
  <si>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</si>
  <si>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</si>
  <si>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</si>
  <si>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</si>
  <si>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</si>
  <si>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</si>
  <si>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</si>
  <si>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</si>
  <si>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</si>
  <si>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</si>
  <si>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</si>
  <si>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</si>
  <si>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</si>
  <si>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</si>
  <si>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</si>
  <si>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</si>
  <si>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</si>
  <si>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</si>
  <si>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</si>
  <si>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</si>
  <si>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</si>
  <si>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</si>
  <si>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</si>
  <si>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</si>
  <si>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</si>
  <si>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</si>
  <si>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</si>
  <si>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</si>
  <si>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</si>
  <si>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</si>
  <si>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</si>
  <si>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</si>
  <si>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</si>
  <si>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</si>
  <si>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</si>
  <si>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</si>
  <si>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</si>
  <si>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</si>
  <si>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</si>
  <si>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</si>
  <si>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</si>
  <si>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</si>
  <si>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</si>
  <si>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</si>
  <si>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</si>
  <si>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</si>
  <si>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</si>
  <si>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</si>
  <si>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</si>
  <si>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</si>
  <si>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</si>
  <si>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</si>
  <si>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</si>
  <si>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</si>
  <si>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</si>
  <si>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</si>
  <si>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</si>
  <si>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</si>
  <si>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</si>
  <si>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</si>
  <si>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</si>
  <si>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</si>
  <si>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</si>
  <si>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</si>
  <si>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</si>
  <si>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</si>
  <si>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</si>
  <si>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</si>
  <si>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</si>
  <si>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</si>
  <si>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</si>
  <si>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</si>
  <si>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</si>
  <si>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</si>
  <si>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</si>
  <si>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</si>
  <si>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</si>
  <si>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</si>
  <si>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</si>
  <si>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</si>
  <si>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</si>
  <si>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</si>
  <si>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</si>
  <si>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</si>
  <si>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</si>
  <si>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</si>
  <si>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</si>
  <si>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</si>
  <si>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</si>
  <si>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</si>
  <si>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</si>
  <si>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</si>
  <si>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</si>
  <si>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</si>
  <si>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</si>
  <si>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</si>
  <si>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</si>
  <si>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</si>
  <si>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</si>
  <si>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</si>
  <si>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</si>
  <si>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</si>
  <si>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</si>
  <si>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</si>
  <si>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</si>
  <si>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</si>
  <si>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</si>
  <si>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</si>
  <si>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</si>
  <si>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</si>
  <si>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</si>
  <si>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</si>
  <si>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</si>
  <si>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</si>
  <si>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</si>
  <si>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</si>
  <si>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</si>
  <si>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</si>
  <si>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</si>
  <si>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</si>
  <si>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</si>
  <si>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</si>
  <si>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</si>
  <si>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</si>
  <si>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</si>
  <si>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</si>
  <si>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</si>
  <si>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</si>
  <si>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</si>
  <si>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</si>
  <si>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</si>
  <si>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</si>
  <si>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</si>
  <si>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</si>
  <si>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</si>
  <si>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</si>
  <si>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</si>
  <si>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</si>
  <si>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</si>
  <si>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</si>
  <si>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</si>
  <si>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</si>
  <si>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</si>
  <si>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</si>
  <si>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</si>
  <si>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</si>
  <si>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</si>
  <si>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</si>
  <si>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</si>
  <si>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</si>
  <si>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</si>
  <si>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</si>
  <si>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</si>
  <si>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</si>
  <si>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</si>
  <si>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</si>
  <si>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</si>
  <si>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</si>
  <si>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</si>
  <si>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</si>
  <si>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</si>
  <si>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</si>
  <si>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</si>
  <si>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</si>
  <si>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</si>
  <si>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</si>
  <si>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</si>
  <si>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</si>
  <si>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</si>
  <si>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</si>
  <si>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</si>
  <si>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</si>
  <si>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</si>
  <si>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</si>
  <si>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</si>
  <si>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</si>
  <si>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</si>
  <si>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</si>
  <si>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</si>
  <si>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</si>
  <si>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</si>
  <si>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</si>
  <si>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</si>
  <si>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</si>
  <si>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</si>
  <si>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</si>
  <si>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</si>
  <si>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</si>
  <si>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</si>
  <si>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</si>
  <si>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</si>
  <si>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</si>
  <si>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</si>
  <si>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</si>
  <si>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</si>
  <si>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</si>
  <si>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</si>
  <si>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</si>
  <si>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</si>
  <si>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</si>
  <si>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</si>
  <si>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</si>
  <si>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</si>
  <si>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</si>
  <si>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</si>
  <si>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</si>
  <si>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</si>
  <si>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</si>
  <si>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</si>
  <si>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</si>
  <si>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</si>
  <si>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</si>
  <si>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</si>
  <si>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</si>
  <si>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</si>
  <si>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</si>
  <si>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</si>
  <si>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</si>
  <si>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</si>
  <si>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</si>
  <si>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</si>
  <si>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</si>
  <si>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</si>
  <si>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</si>
  <si>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</si>
  <si>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</si>
  <si>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</si>
  <si>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</si>
  <si>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</si>
  <si>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</si>
  <si>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</si>
  <si>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</si>
  <si>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</si>
  <si>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</si>
  <si>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</si>
  <si>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</si>
  <si>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</si>
  <si>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</si>
  <si>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</si>
  <si>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</si>
  <si>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</si>
  <si>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</si>
  <si>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</si>
  <si>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</si>
  <si>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</si>
  <si>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</si>
  <si>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</si>
  <si>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</si>
  <si>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</si>
  <si>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</si>
  <si>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</si>
  <si>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</si>
  <si>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</si>
  <si>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</si>
  <si>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</si>
  <si>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</si>
  <si>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</si>
  <si>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</si>
  <si>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</si>
  <si>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</si>
  <si>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</si>
  <si>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</si>
  <si>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</si>
  <si>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</si>
  <si>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</si>
  <si>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</si>
  <si>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</si>
  <si>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</si>
  <si>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</si>
  <si>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</si>
  <si>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</si>
  <si>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</si>
  <si>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</si>
  <si>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</si>
  <si>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</si>
  <si>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</si>
  <si>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</si>
  <si>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</si>
  <si>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</si>
  <si>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</si>
  <si>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</si>
  <si>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</si>
  <si>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</si>
  <si>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</si>
  <si>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</si>
  <si>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</si>
  <si>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</si>
  <si>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</si>
  <si>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</si>
  <si>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</si>
  <si>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</si>
  <si>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</si>
  <si>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</si>
  <si>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</si>
  <si>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</si>
  <si>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</si>
  <si>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</si>
  <si>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</si>
  <si>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</si>
  <si>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</si>
  <si>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</si>
  <si>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</si>
  <si>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</si>
  <si>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</si>
  <si>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</si>
  <si>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</si>
  <si>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</si>
  <si>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</si>
  <si>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</si>
  <si>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</si>
  <si>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</si>
  <si>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</si>
  <si>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</si>
  <si>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</si>
  <si>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</si>
  <si>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</si>
  <si>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</si>
  <si>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</si>
  <si>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</si>
  <si>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</si>
  <si>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</si>
  <si>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</si>
  <si>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</si>
  <si>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</si>
  <si>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</si>
  <si>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</si>
  <si>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</si>
  <si>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</si>
  <si>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</si>
  <si>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</si>
  <si>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</si>
  <si>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</si>
  <si>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</si>
  <si>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</si>
  <si>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</si>
  <si>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</si>
  <si>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</si>
  <si>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</si>
  <si>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</si>
  <si>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</si>
  <si>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</si>
  <si>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</si>
  <si>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</si>
  <si>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</si>
  <si>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</si>
  <si>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</si>
  <si>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</si>
  <si>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</si>
  <si>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</si>
  <si>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</si>
  <si>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</si>
  <si>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</si>
  <si>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</si>
  <si>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</si>
  <si>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</si>
  <si>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</si>
  <si>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</si>
  <si>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</si>
  <si>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</si>
  <si>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</si>
  <si>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</si>
  <si>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</si>
  <si>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</si>
  <si>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</si>
  <si>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</si>
  <si>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</si>
  <si>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</si>
  <si>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</si>
  <si>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</si>
  <si>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</si>
  <si>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</si>
  <si>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</si>
  <si>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</si>
  <si>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</si>
  <si>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</si>
  <si>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</si>
  <si>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</si>
  <si>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</si>
  <si>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</si>
  <si>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</si>
  <si>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</si>
  <si>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</si>
  <si>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</si>
  <si>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</si>
  <si>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</si>
  <si>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</si>
  <si>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</si>
  <si>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</si>
  <si>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</si>
  <si>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</si>
  <si>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</si>
  <si>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</si>
  <si>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</si>
  <si>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</si>
  <si>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</si>
  <si>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</si>
  <si>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</si>
  <si>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</si>
  <si>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</si>
  <si>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</si>
  <si>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</si>
  <si>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</si>
  <si>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</si>
  <si>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</si>
  <si>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</si>
  <si>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</si>
  <si>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</si>
  <si>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</si>
  <si>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</si>
  <si>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</si>
  <si>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</si>
  <si>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</si>
  <si>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</si>
  <si>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</si>
  <si>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</si>
  <si>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</si>
  <si>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</si>
  <si>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</si>
  <si>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</si>
  <si>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</si>
  <si>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</si>
  <si>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</si>
  <si>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</si>
  <si>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</si>
  <si>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</si>
  <si>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</si>
  <si>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</si>
  <si>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</si>
  <si>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</si>
  <si>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</si>
  <si>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</si>
  <si>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</si>
  <si>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</si>
  <si>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</si>
  <si>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</si>
  <si>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</si>
  <si>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</si>
  <si>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</si>
  <si>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</si>
  <si>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</si>
  <si>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</si>
  <si>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</si>
  <si>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</si>
  <si>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</si>
  <si>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</si>
  <si>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</si>
  <si>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</si>
  <si>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</si>
  <si>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</si>
  <si>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</si>
  <si>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</si>
  <si>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</si>
  <si>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</si>
  <si>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</si>
  <si>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</si>
  <si>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</si>
  <si>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</si>
  <si>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</si>
  <si>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</si>
  <si>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</si>
  <si>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</si>
  <si>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</si>
  <si>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</si>
  <si>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</si>
  <si>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</si>
  <si>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</si>
  <si>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</si>
  <si>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</si>
  <si>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</si>
  <si>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</si>
  <si>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</si>
  <si>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</si>
  <si>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</si>
  <si>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</si>
  <si>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</si>
  <si>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</si>
  <si>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</si>
  <si>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</si>
  <si>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</si>
  <si>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</si>
  <si>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</si>
  <si>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</si>
  <si>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</si>
  <si>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</si>
  <si>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</si>
  <si>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</si>
  <si>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</si>
  <si>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</si>
  <si>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</si>
  <si>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</si>
  <si>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</si>
  <si>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</si>
  <si>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</si>
  <si>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</si>
  <si>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</si>
  <si>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</si>
  <si>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</si>
  <si>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</si>
  <si>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</si>
  <si>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</si>
  <si>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</si>
  <si>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</si>
  <si>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</si>
  <si>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</si>
  <si>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</si>
  <si>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</si>
  <si>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</si>
  <si>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</si>
  <si>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</si>
  <si>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</si>
  <si>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</si>
  <si>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</si>
  <si>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</si>
  <si>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</si>
  <si>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</si>
  <si>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</si>
  <si>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</si>
  <si>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</si>
  <si>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</si>
  <si>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</si>
  <si>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</si>
  <si>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</si>
  <si>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</si>
  <si>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</si>
  <si>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</si>
  <si>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</si>
  <si>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</si>
  <si>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</si>
  <si>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</si>
  <si>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</si>
  <si>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</si>
  <si>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</si>
  <si>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</si>
  <si>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</si>
  <si>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</si>
  <si>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</si>
  <si>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</si>
  <si>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</si>
  <si>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</si>
  <si>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</si>
  <si>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</si>
  <si>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</si>
  <si>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</si>
  <si>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</si>
  <si>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</si>
  <si>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</si>
  <si>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</si>
  <si>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</si>
  <si>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</si>
  <si>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</si>
  <si>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</si>
  <si>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</si>
  <si>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</si>
  <si>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</si>
  <si>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</si>
  <si>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</si>
  <si>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</si>
  <si>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</si>
  <si>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</si>
  <si>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</si>
  <si>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</si>
  <si>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</si>
  <si>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</si>
  <si>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</si>
  <si>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</si>
  <si>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</si>
  <si>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</si>
  <si>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</si>
  <si>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</si>
  <si>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</si>
  <si>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</si>
  <si>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</si>
  <si>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</si>
  <si>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</si>
  <si>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</si>
  <si>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</si>
  <si>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</si>
  <si>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</si>
  <si>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</si>
  <si>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</si>
  <si>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</si>
  <si>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</si>
  <si>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</si>
  <si>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</si>
  <si>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</si>
  <si>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</si>
  <si>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</si>
  <si>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</si>
  <si>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</si>
  <si>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</si>
  <si>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</si>
  <si>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</si>
  <si>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</si>
  <si>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</si>
  <si>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</si>
  <si>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</si>
  <si>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</si>
  <si>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</si>
  <si>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</si>
  <si>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</si>
  <si>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</si>
  <si>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</si>
  <si>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</si>
  <si>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</si>
  <si>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</si>
  <si>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</si>
  <si>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</si>
  <si>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</si>
  <si>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</si>
  <si>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</si>
  <si>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</si>
  <si>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</si>
  <si>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</si>
  <si>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</si>
  <si>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</si>
  <si>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</si>
  <si>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</si>
  <si>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</si>
  <si>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</si>
  <si>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</si>
  <si>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</si>
  <si>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</si>
  <si>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</si>
  <si>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</si>
  <si>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</si>
  <si>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</si>
  <si>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</si>
  <si>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</si>
  <si>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</si>
  <si>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</si>
  <si>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</si>
  <si>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</si>
  <si>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</si>
  <si>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</si>
  <si>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</si>
  <si>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</si>
  <si>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</si>
  <si>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</si>
  <si>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</si>
  <si>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</si>
  <si>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</si>
  <si>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</si>
  <si>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</si>
  <si>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</si>
  <si>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</si>
  <si>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</si>
  <si>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</si>
  <si>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</si>
  <si>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</si>
  <si>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</si>
  <si>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</si>
  <si>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</si>
  <si>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</si>
  <si>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</si>
  <si>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</si>
  <si>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</si>
  <si>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</si>
  <si>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</si>
  <si>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</si>
  <si>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</si>
  <si>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</si>
  <si>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</si>
  <si>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</si>
  <si>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</si>
  <si>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</si>
  <si>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</si>
  <si>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</si>
  <si>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</si>
  <si>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</si>
  <si>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</si>
  <si>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</si>
  <si>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</si>
  <si>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</si>
  <si>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</si>
  <si>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</si>
  <si>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</si>
  <si>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</si>
  <si>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</si>
  <si>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</si>
  <si>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</si>
  <si>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</si>
  <si>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</si>
  <si>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</si>
  <si>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</si>
  <si>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</si>
  <si>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</si>
  <si>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</si>
  <si>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</si>
  <si>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</si>
  <si>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</si>
  <si>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</si>
  <si>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</si>
  <si>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</si>
  <si>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</si>
  <si>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</si>
  <si>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</si>
  <si>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</si>
  <si>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</si>
  <si>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</si>
  <si>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</si>
  <si>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</si>
  <si>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</si>
  <si>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</si>
  <si>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</si>
  <si>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</si>
  <si>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</si>
  <si>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</si>
  <si>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</si>
  <si>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</si>
  <si>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</si>
  <si>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</si>
  <si>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</si>
  <si>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</si>
  <si>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</si>
  <si>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</si>
  <si>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</si>
  <si>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</si>
  <si>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</si>
  <si>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</si>
  <si>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</si>
  <si>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</si>
  <si>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</si>
  <si>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</si>
  <si>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</si>
  <si>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</si>
  <si>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</si>
  <si>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</si>
  <si>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</si>
  <si>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</si>
  <si>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</si>
  <si>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</si>
  <si>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</si>
  <si>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</si>
  <si>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</si>
  <si>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</si>
  <si>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</si>
  <si>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</si>
  <si>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</si>
  <si>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</si>
  <si>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</si>
  <si>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</si>
  <si>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</si>
  <si>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</si>
  <si>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</si>
  <si>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</si>
  <si>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</si>
  <si>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</si>
  <si>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</si>
  <si>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</si>
  <si>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</si>
  <si>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</si>
  <si>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</si>
  <si>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</si>
  <si>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</si>
  <si>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</si>
  <si>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</si>
  <si>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</si>
  <si>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</si>
  <si>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</si>
  <si>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</si>
  <si>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</si>
  <si>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</si>
  <si>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</si>
  <si>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</si>
  <si>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</si>
  <si>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</si>
  <si>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</si>
  <si>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</si>
  <si>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</si>
  <si>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</si>
  <si>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</si>
  <si>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</si>
  <si>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</si>
  <si>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</si>
  <si>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</si>
  <si>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</si>
  <si>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</si>
  <si>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</si>
  <si>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</si>
  <si>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</si>
  <si>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</si>
  <si>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</si>
  <si>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</si>
  <si>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</si>
  <si>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</si>
  <si>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</si>
  <si>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</si>
  <si>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</si>
  <si>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</si>
  <si>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</si>
  <si>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</si>
  <si>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</si>
  <si>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</si>
  <si>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</si>
  <si>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</si>
  <si>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</si>
  <si>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</si>
  <si>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</si>
  <si>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</si>
  <si>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</si>
  <si>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</si>
  <si>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</si>
  <si>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</si>
  <si>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</si>
  <si>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</si>
  <si>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</si>
  <si>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</si>
  <si>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</si>
  <si>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</si>
  <si>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</si>
  <si>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</si>
  <si>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</si>
  <si>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</si>
  <si>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</si>
  <si>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</si>
  <si>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</si>
  <si>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</si>
  <si>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</si>
  <si>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</si>
  <si>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</si>
  <si>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</si>
  <si>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</si>
  <si>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</si>
  <si>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</si>
  <si>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</si>
  <si>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</si>
  <si>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</si>
  <si>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</si>
  <si>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</si>
  <si>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</si>
  <si>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</si>
  <si>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</si>
  <si>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</si>
  <si>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</si>
  <si>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</si>
  <si>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</si>
  <si>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</si>
  <si>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</si>
  <si>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</si>
  <si>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</si>
  <si>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</si>
  <si>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</si>
  <si>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</si>
  <si>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</si>
  <si>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</si>
  <si>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</si>
  <si>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</si>
  <si>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</si>
  <si>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</si>
  <si>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</si>
  <si>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</si>
  <si>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</si>
  <si>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</si>
  <si>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</si>
  <si>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</si>
  <si>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</si>
  <si>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</si>
  <si>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</si>
  <si>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</si>
  <si>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</si>
  <si>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</si>
  <si>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</si>
  <si>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</si>
  <si>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</si>
  <si>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</si>
  <si>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</si>
  <si>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</si>
  <si>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</si>
  <si>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</si>
  <si>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</si>
  <si>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</si>
  <si>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</si>
  <si>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</si>
  <si>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</si>
  <si>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</si>
  <si>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</si>
  <si>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</si>
  <si>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</si>
  <si>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</si>
  <si>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</si>
  <si>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</si>
  <si>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</si>
  <si>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</si>
  <si>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</si>
  <si>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</si>
  <si>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</si>
  <si>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</si>
  <si>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</si>
  <si>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</si>
  <si>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</si>
  <si>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</si>
  <si>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</si>
  <si>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</si>
  <si>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</si>
  <si>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</si>
  <si>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</si>
  <si>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</si>
  <si>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</si>
  <si>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</si>
  <si>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</si>
  <si>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</si>
  <si>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</si>
  <si>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</si>
  <si>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</si>
  <si>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</si>
  <si>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</si>
  <si>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</si>
  <si>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</si>
  <si>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</si>
  <si>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</si>
  <si>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</si>
  <si>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</si>
  <si>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</si>
  <si>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</si>
  <si>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</si>
  <si>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</si>
  <si>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</si>
  <si>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</si>
  <si>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</si>
  <si>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</si>
  <si>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</si>
  <si>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</si>
  <si>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</si>
  <si>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</si>
  <si>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</si>
  <si>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</si>
  <si>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</si>
  <si>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</si>
  <si>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</si>
  <si>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</si>
  <si>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</si>
  <si>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</si>
  <si>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</si>
  <si>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</si>
  <si>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</si>
  <si>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</si>
  <si>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</si>
  <si>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</si>
  <si>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</si>
  <si>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</si>
  <si>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</si>
  <si>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</si>
  <si>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</si>
  <si>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</si>
  <si>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</si>
  <si>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</si>
  <si>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</si>
  <si>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</si>
  <si>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</si>
  <si>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</si>
  <si>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</si>
  <si>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</si>
  <si>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</si>
  <si>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</si>
  <si>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</si>
  <si>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</si>
  <si>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</si>
  <si>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</si>
  <si>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</si>
  <si>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</si>
  <si>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</si>
  <si>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</si>
  <si>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</si>
  <si>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</si>
  <si>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</si>
  <si>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</si>
  <si>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</si>
  <si>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</si>
  <si>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</si>
  <si>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</si>
  <si>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</si>
  <si>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</si>
  <si>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</si>
  <si>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</si>
  <si>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</si>
  <si>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</si>
  <si>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</si>
  <si>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</si>
  <si>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</si>
  <si>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</si>
  <si>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</si>
  <si>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</si>
  <si>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</si>
  <si>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</si>
  <si>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</si>
  <si>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</si>
  <si>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</si>
  <si>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</si>
  <si>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</si>
  <si>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</si>
  <si>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</si>
  <si>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</si>
  <si>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</si>
  <si>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</si>
  <si>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</si>
  <si>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</si>
  <si>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</si>
  <si>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</si>
  <si>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</si>
  <si>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</si>
  <si>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</si>
  <si>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</si>
  <si>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</si>
  <si>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</si>
  <si>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</si>
  <si>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</si>
  <si>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</si>
  <si>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</si>
  <si>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</si>
  <si>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</si>
  <si>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</si>
  <si>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</si>
  <si>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</si>
  <si>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</si>
  <si>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</si>
  <si>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</si>
  <si>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</si>
  <si>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</si>
  <si>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</si>
  <si>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</si>
  <si>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</si>
  <si>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</si>
  <si>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</si>
  <si>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</si>
  <si>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</si>
  <si>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</si>
  <si>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</si>
  <si>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</si>
  <si>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</si>
  <si>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</si>
  <si>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</si>
  <si>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</si>
  <si>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</si>
  <si>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</si>
  <si>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</si>
  <si>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</si>
  <si>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</si>
  <si>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</si>
  <si>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</si>
  <si>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</si>
  <si>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</si>
  <si>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</si>
  <si>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</si>
  <si>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</si>
  <si>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</si>
  <si>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</si>
  <si>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</si>
  <si>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</si>
  <si>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</si>
  <si>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</si>
  <si>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</si>
  <si>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</si>
  <si>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</si>
  <si>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</si>
  <si>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</si>
  <si>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</si>
  <si>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</si>
  <si>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</si>
  <si>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</si>
  <si>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</si>
  <si>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</si>
  <si>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</si>
  <si>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</si>
  <si>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</si>
  <si>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</si>
  <si>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</si>
  <si>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</si>
  <si>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</si>
  <si>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</si>
  <si>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</si>
  <si>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</si>
  <si>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</si>
  <si>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</si>
  <si>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</si>
  <si>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</si>
  <si>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</si>
  <si>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</si>
  <si>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</si>
  <si>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</si>
  <si>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</si>
  <si>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</si>
  <si>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</si>
  <si>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</si>
  <si>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</si>
  <si>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</si>
  <si>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</si>
  <si>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</si>
  <si>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</si>
  <si>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</si>
  <si>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</si>
  <si>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</si>
  <si>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</si>
  <si>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</si>
  <si>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</si>
  <si>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</si>
  <si>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</si>
  <si>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</si>
  <si>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</si>
  <si>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</si>
  <si>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</si>
  <si>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</si>
  <si>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</si>
  <si>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</si>
  <si>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</si>
  <si>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</si>
  <si>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</si>
  <si>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</si>
  <si>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</si>
  <si>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</si>
  <si>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</si>
  <si>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</si>
  <si>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</si>
  <si>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</si>
  <si>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</si>
  <si>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</si>
  <si>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</si>
  <si>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</si>
  <si>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</si>
  <si>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</si>
  <si>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</si>
  <si>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</si>
  <si>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</si>
  <si>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</si>
  <si>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</si>
  <si>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</si>
  <si>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</si>
  <si>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</si>
  <si>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</si>
  <si>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</si>
  <si>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</si>
  <si>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</si>
  <si>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</si>
  <si>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</si>
  <si>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</si>
  <si>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</si>
  <si>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</si>
  <si>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</si>
  <si>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</si>
  <si>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</si>
  <si>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</si>
  <si>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</si>
  <si>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</si>
  <si>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</si>
  <si>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</si>
  <si>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</si>
  <si>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</si>
  <si>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</si>
  <si>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</si>
  <si>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</si>
  <si>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</si>
  <si>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</si>
  <si>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</si>
  <si>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</si>
  <si>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</si>
  <si>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</si>
  <si>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</si>
  <si>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</si>
  <si>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</si>
  <si>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</si>
  <si>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</si>
  <si>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</si>
  <si>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</si>
  <si>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</si>
  <si>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</si>
  <si>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</si>
  <si>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</si>
  <si>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</si>
  <si>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</si>
  <si>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</si>
  <si>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</si>
  <si>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</si>
  <si>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</si>
  <si>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</si>
  <si>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</si>
  <si>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</si>
  <si>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</si>
  <si>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</si>
  <si>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</si>
  <si>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</si>
  <si>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</si>
  <si>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</si>
  <si>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</si>
  <si>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</si>
  <si>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</si>
  <si>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</si>
  <si>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</si>
  <si>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</si>
  <si>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</si>
  <si>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</si>
  <si>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</si>
  <si>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</si>
  <si>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</si>
  <si>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</si>
  <si>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</si>
  <si>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</si>
  <si>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</si>
  <si>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</si>
  <si>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</si>
  <si>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</si>
  <si>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</si>
  <si>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</si>
  <si>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</si>
  <si>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</si>
  <si>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</si>
  <si>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</si>
  <si>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</si>
  <si>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</si>
  <si>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</si>
  <si>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</si>
  <si>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</si>
  <si>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</si>
  <si>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</si>
  <si>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</si>
  <si>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</si>
  <si>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</si>
  <si>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</si>
  <si>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</si>
  <si>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</si>
  <si>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</si>
  <si>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</si>
  <si>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</si>
  <si>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</si>
  <si>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</si>
  <si>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</si>
  <si>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</si>
  <si>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</si>
  <si>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</si>
  <si>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</si>
  <si>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</si>
  <si>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</si>
  <si>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</si>
  <si>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</si>
  <si>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</si>
  <si>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</si>
  <si>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</si>
  <si>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</si>
  <si>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</si>
  <si>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</si>
  <si>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</si>
  <si>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</si>
  <si>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</si>
  <si>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</si>
  <si>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</si>
  <si>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</si>
  <si>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</si>
  <si>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</si>
  <si>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</si>
  <si>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</si>
  <si>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</si>
  <si>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</si>
  <si>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</si>
  <si>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</si>
  <si>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</si>
  <si>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</si>
  <si>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</si>
  <si>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</si>
  <si>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</si>
  <si>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</si>
  <si>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</si>
  <si>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</si>
  <si>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</si>
  <si>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</si>
  <si>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</si>
  <si>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</si>
  <si>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</si>
  <si>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</si>
  <si>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</si>
  <si>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</si>
  <si>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</si>
  <si>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</si>
  <si>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</si>
  <si>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</si>
  <si>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</si>
  <si>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</si>
  <si>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</si>
  <si>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</si>
  <si>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</si>
  <si>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</si>
  <si>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</si>
  <si>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</si>
  <si>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</si>
  <si>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</si>
  <si>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</si>
  <si>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</si>
  <si>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</si>
  <si>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</si>
  <si>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</si>
  <si>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</si>
  <si>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</si>
  <si>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</si>
  <si>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</si>
  <si>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</si>
  <si>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</si>
  <si>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</si>
  <si>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</si>
  <si>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</si>
  <si>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</si>
  <si>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</si>
  <si>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</si>
  <si>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</si>
  <si>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</si>
  <si>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</si>
  <si>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</si>
  <si>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</si>
  <si>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</si>
  <si>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</si>
  <si>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</si>
  <si>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</si>
  <si>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</si>
  <si>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</si>
  <si>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</si>
  <si>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</si>
  <si>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</si>
  <si>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</si>
  <si>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</si>
  <si>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</si>
  <si>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</si>
  <si>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</si>
  <si>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</si>
  <si>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</si>
  <si>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</si>
  <si>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</si>
  <si>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</si>
  <si>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</si>
  <si>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</si>
  <si>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</si>
  <si>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</si>
  <si>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</si>
  <si>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</si>
  <si>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</si>
  <si>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</si>
  <si>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</si>
  <si>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</si>
  <si>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</si>
  <si>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</si>
  <si>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</si>
  <si>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</si>
  <si>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</si>
  <si>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</si>
  <si>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</si>
  <si>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</si>
  <si>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</si>
  <si>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</si>
  <si>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</si>
  <si>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</si>
  <si>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</si>
  <si>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</si>
  <si>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</si>
  <si>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</si>
  <si>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</si>
  <si>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</si>
  <si>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</si>
  <si>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</si>
  <si>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</si>
  <si>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</si>
  <si>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</si>
  <si>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</si>
  <si>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</si>
  <si>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</si>
  <si>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</si>
  <si>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</si>
  <si>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</si>
  <si>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</si>
  <si>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</si>
  <si>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</si>
  <si>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</si>
  <si>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</si>
  <si>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</si>
  <si>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</si>
  <si>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</si>
  <si>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</si>
  <si>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</si>
  <si>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</si>
  <si>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</si>
  <si>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</si>
  <si>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</si>
  <si>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</si>
  <si>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</si>
  <si>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</si>
  <si>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</si>
  <si>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</si>
  <si>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</si>
  <si>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</si>
  <si>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</si>
  <si>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</si>
  <si>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</si>
  <si>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</si>
  <si>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</si>
  <si>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</si>
  <si>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</si>
  <si>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</si>
  <si>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</si>
  <si>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</si>
  <si>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</si>
  <si>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</si>
  <si>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</si>
  <si>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</si>
  <si>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</si>
  <si>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</si>
  <si>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</si>
  <si>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</si>
  <si>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</si>
  <si>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</si>
  <si>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</si>
  <si>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</si>
  <si>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</si>
  <si>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</si>
  <si>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</si>
  <si>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</si>
  <si>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</si>
  <si>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</si>
  <si>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</si>
  <si>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</si>
  <si>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</si>
  <si>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</si>
  <si>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</si>
  <si>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</si>
  <si>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</si>
  <si>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</si>
  <si>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</si>
  <si>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</si>
  <si>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</si>
  <si>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</si>
  <si>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</si>
  <si>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</si>
  <si>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</si>
  <si>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</si>
  <si>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</si>
  <si>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</si>
  <si>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</si>
  <si>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</si>
  <si>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</si>
  <si>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</si>
  <si>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</si>
  <si>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</si>
  <si>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</si>
  <si>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</si>
  <si>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</si>
  <si>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</si>
  <si>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</si>
  <si>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</si>
  <si>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</si>
  <si>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</si>
  <si>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</si>
  <si>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</si>
  <si>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</si>
  <si>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</si>
  <si>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</si>
  <si>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</si>
  <si>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</si>
  <si>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</si>
  <si>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</si>
  <si>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</si>
  <si>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</si>
  <si>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</si>
  <si>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</si>
  <si>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</si>
  <si>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</si>
  <si>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</si>
  <si>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</si>
  <si>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</si>
  <si>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</si>
  <si>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</si>
  <si>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</si>
  <si>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</si>
  <si>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</si>
  <si>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</si>
  <si>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</si>
  <si>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</si>
  <si>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</si>
  <si>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</si>
  <si>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</si>
  <si>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</si>
  <si>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</si>
  <si>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</si>
  <si>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</si>
  <si>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</si>
  <si>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</si>
  <si>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</si>
  <si>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</si>
  <si>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</si>
  <si>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</si>
  <si>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</si>
  <si>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</si>
  <si>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</si>
  <si>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</si>
  <si>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</si>
  <si>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</si>
  <si>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</si>
  <si>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</si>
  <si>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</si>
  <si>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</si>
  <si>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</si>
  <si>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</si>
  <si>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</si>
  <si>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</si>
  <si>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</si>
  <si>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</si>
  <si>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</si>
  <si>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</si>
  <si>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</si>
  <si>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</si>
  <si>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</si>
  <si>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</si>
  <si>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</si>
  <si>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</si>
  <si>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</si>
  <si>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</si>
  <si>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</si>
  <si>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</si>
  <si>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</si>
  <si>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</si>
  <si>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</si>
  <si>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</si>
  <si>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</si>
  <si>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</si>
  <si>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</si>
  <si>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</si>
  <si>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</si>
  <si>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</si>
  <si>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</si>
  <si>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</si>
  <si>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</si>
  <si>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</si>
  <si>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</si>
  <si>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</si>
  <si>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</si>
  <si>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</si>
  <si>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</si>
  <si>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</si>
  <si>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</si>
  <si>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</si>
  <si>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</si>
  <si>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</si>
  <si>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</si>
  <si>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</si>
  <si>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</si>
  <si>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</si>
  <si>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</si>
  <si>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</si>
  <si>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</si>
  <si>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</si>
  <si>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</si>
  <si>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</si>
  <si>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</si>
  <si>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</si>
  <si>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</si>
  <si>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</si>
  <si>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</si>
  <si>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</si>
  <si>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</si>
  <si>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</si>
  <si>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</si>
  <si>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</si>
  <si>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</si>
  <si>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</si>
  <si>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</si>
  <si>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</si>
  <si>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</si>
  <si>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</si>
  <si>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</si>
  <si>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</si>
  <si>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</si>
  <si>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</si>
  <si>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</si>
  <si>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</si>
  <si>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</si>
  <si>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</si>
  <si>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</si>
  <si>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</si>
  <si>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</si>
  <si>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</si>
  <si>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</si>
  <si>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</si>
  <si>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</si>
  <si>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</si>
  <si>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</si>
  <si>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</si>
  <si>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</si>
  <si>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</si>
  <si>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</si>
  <si>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</si>
  <si>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</si>
  <si>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</si>
  <si>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</si>
  <si>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</si>
  <si>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</si>
  <si>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</si>
  <si>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</si>
  <si>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</si>
  <si>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</si>
  <si>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</si>
  <si>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</si>
  <si>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</si>
  <si>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</si>
  <si>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</si>
  <si>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</si>
  <si>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</si>
  <si>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</si>
  <si>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</si>
  <si>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</si>
  <si>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</si>
  <si>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</si>
  <si>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</si>
  <si>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</si>
  <si>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</si>
  <si>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</si>
  <si>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</si>
  <si>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</si>
  <si>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</si>
  <si>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</si>
  <si>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</si>
  <si>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</si>
  <si>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</si>
  <si>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</si>
  <si>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</si>
  <si>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</si>
  <si>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</si>
  <si>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</si>
  <si>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</si>
  <si>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</si>
  <si>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</si>
  <si>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</si>
  <si>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</si>
  <si>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</si>
  <si>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</si>
  <si>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</si>
  <si>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</si>
  <si>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</si>
  <si>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</si>
  <si>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</si>
  <si>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</si>
  <si>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</si>
  <si>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</si>
  <si>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</si>
  <si>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</si>
  <si>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</si>
  <si>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</si>
  <si>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</si>
  <si>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</si>
  <si>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</si>
  <si>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</si>
  <si>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</si>
  <si>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</si>
  <si>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</si>
  <si>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</si>
  <si>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</si>
  <si>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</si>
  <si>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</si>
  <si>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</si>
  <si>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</si>
  <si>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</si>
  <si>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</si>
  <si>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</si>
  <si>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</si>
  <si>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</si>
  <si>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</si>
  <si>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</si>
  <si>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</si>
  <si>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</si>
  <si>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</si>
  <si>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</si>
  <si>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</si>
  <si>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</si>
  <si>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</si>
  <si>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</si>
  <si>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</si>
  <si>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</si>
  <si>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</si>
  <si>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</si>
  <si>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</si>
  <si>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</si>
  <si>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</si>
  <si>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</si>
  <si>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</si>
  <si>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</si>
  <si>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</si>
  <si>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</si>
  <si>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</si>
  <si>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</si>
  <si>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</si>
  <si>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</si>
  <si>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</si>
  <si>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</si>
  <si>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</si>
  <si>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</si>
  <si>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</si>
  <si>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</si>
  <si>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</si>
  <si>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</si>
  <si>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</si>
  <si>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</si>
  <si>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</si>
  <si>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</si>
  <si>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</si>
  <si>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</si>
  <si>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</si>
  <si>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</si>
  <si>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</si>
  <si>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</si>
  <si>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</si>
  <si>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</si>
  <si>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</si>
  <si>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</si>
  <si>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</si>
  <si>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</si>
  <si>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</si>
  <si>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</si>
  <si>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</si>
  <si>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</si>
  <si>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</si>
  <si>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</si>
  <si>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</si>
  <si>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</si>
  <si>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</si>
  <si>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</si>
  <si>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</si>
  <si>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</si>
  <si>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</si>
  <si>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</si>
  <si>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</si>
  <si>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</si>
  <si>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</si>
  <si>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</si>
  <si>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</si>
  <si>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</si>
  <si>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</si>
  <si>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</si>
  <si>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</si>
  <si>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</si>
  <si>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</si>
  <si>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</si>
  <si>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</si>
  <si>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</si>
  <si>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</si>
  <si>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</si>
  <si>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</si>
  <si>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</si>
  <si>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</si>
  <si>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</si>
  <si>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</si>
  <si>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</si>
  <si>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</si>
  <si>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</si>
  <si>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</si>
  <si>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</si>
  <si>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</si>
  <si>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</si>
  <si>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</si>
  <si>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</si>
  <si>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</si>
  <si>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</si>
  <si>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</si>
  <si>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</si>
  <si>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</si>
  <si>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</si>
  <si>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</si>
  <si>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</si>
  <si>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</si>
  <si>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</si>
  <si>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</si>
  <si>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</si>
  <si>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</si>
  <si>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</si>
  <si>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</si>
  <si>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</si>
  <si>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</si>
  <si>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</si>
  <si>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</si>
  <si>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</si>
  <si>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</si>
  <si>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</si>
  <si>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</si>
  <si>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</si>
  <si>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</si>
  <si>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</si>
  <si>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</si>
  <si>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</si>
  <si>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</si>
  <si>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</si>
  <si>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</si>
  <si>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</si>
  <si>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</si>
  <si>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</si>
  <si>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</si>
  <si>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</si>
  <si>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</si>
  <si>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</si>
  <si>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</si>
  <si>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</si>
  <si>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</si>
  <si>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</si>
  <si>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</si>
  <si>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</si>
  <si>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</si>
  <si>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</si>
  <si>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</si>
  <si>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</si>
  <si>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</si>
  <si>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</si>
  <si>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</si>
  <si>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</si>
  <si>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</si>
  <si>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</si>
  <si>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</si>
  <si>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</si>
  <si>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</si>
  <si>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</si>
  <si>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</si>
  <si>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</si>
  <si>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</si>
  <si>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</si>
  <si>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</si>
  <si>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</si>
  <si>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</si>
  <si>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</si>
  <si>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</si>
  <si>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</si>
  <si>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</si>
  <si>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</si>
  <si>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</si>
  <si>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</si>
  <si>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</si>
  <si>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</si>
  <si>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</si>
  <si>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</si>
  <si>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</si>
  <si>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</si>
  <si>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</si>
  <si>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</si>
  <si>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</si>
  <si>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</si>
  <si>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</si>
  <si>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</si>
  <si>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</si>
  <si>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</si>
  <si>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</si>
  <si>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</si>
  <si>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</si>
  <si>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</si>
  <si>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</si>
  <si>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</si>
  <si>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</si>
  <si>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</si>
  <si>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</si>
  <si>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</si>
  <si>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</si>
  <si>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</si>
  <si>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</si>
  <si>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</si>
  <si>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</si>
  <si>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</si>
  <si>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</si>
  <si>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</si>
  <si>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</si>
  <si>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</si>
  <si>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</si>
  <si>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</si>
  <si>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</si>
  <si>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</si>
  <si>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</si>
  <si>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</si>
  <si>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</si>
  <si>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</si>
  <si>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</si>
  <si>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</si>
  <si>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</si>
  <si>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</si>
  <si>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</si>
  <si>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</si>
  <si>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</si>
  <si>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</si>
  <si>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</si>
  <si>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</si>
  <si>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</si>
  <si>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</si>
  <si>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</si>
  <si>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</si>
  <si>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</si>
  <si>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</si>
  <si>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</si>
  <si>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</si>
  <si>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</si>
  <si>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</si>
  <si>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</si>
  <si>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</si>
  <si>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</si>
  <si>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</si>
  <si>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</si>
  <si>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</si>
  <si>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</si>
  <si>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</si>
  <si>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</si>
  <si>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</si>
  <si>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</si>
  <si>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</si>
  <si>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</si>
  <si>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</si>
  <si>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</si>
  <si>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</si>
  <si>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</si>
  <si>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</si>
  <si>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</si>
  <si>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</si>
  <si>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</si>
  <si>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</si>
  <si>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</si>
  <si>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</si>
  <si>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</si>
  <si>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</si>
  <si>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</si>
  <si>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</si>
  <si>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</si>
  <si>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</si>
  <si>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</si>
  <si>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</si>
  <si>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</si>
  <si>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</si>
  <si>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</si>
  <si>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</si>
  <si>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</si>
  <si>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</si>
  <si>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</si>
  <si>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</si>
  <si>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</si>
  <si>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</si>
  <si>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</si>
  <si>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</si>
  <si>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</si>
  <si>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</si>
  <si>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</si>
  <si>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</si>
  <si>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</si>
  <si>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</si>
  <si>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</si>
  <si>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</si>
  <si>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</si>
  <si>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</si>
  <si>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</si>
  <si>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</si>
  <si>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</si>
  <si>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</si>
  <si>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</si>
  <si>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</si>
  <si>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</si>
  <si>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</si>
  <si>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</si>
  <si>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</si>
  <si>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</si>
  <si>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</si>
  <si>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</si>
  <si>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</si>
  <si>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</si>
  <si>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</si>
  <si>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</si>
  <si>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</si>
  <si>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</si>
  <si>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</si>
  <si>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</si>
  <si>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</si>
  <si>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</si>
  <si>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</si>
  <si>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</si>
  <si>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</si>
  <si>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</si>
  <si>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</si>
  <si>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</si>
  <si>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</si>
  <si>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</si>
  <si>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</si>
  <si>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</si>
  <si>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</si>
  <si>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</si>
  <si>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</si>
  <si>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</si>
  <si>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</si>
  <si>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</si>
  <si>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</si>
  <si>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</si>
  <si>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</si>
  <si>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</si>
  <si>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</si>
  <si>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</si>
  <si>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</si>
  <si>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</si>
  <si>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</si>
  <si>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</si>
  <si>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</si>
  <si>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</si>
  <si>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</si>
  <si>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</si>
  <si>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</si>
  <si>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</si>
  <si>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</si>
  <si>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</si>
  <si>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</si>
  <si>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</si>
  <si>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</si>
  <si>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</si>
  <si>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</si>
  <si>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</si>
  <si>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</si>
  <si>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</si>
  <si>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</si>
  <si>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</si>
  <si>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</si>
  <si>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</si>
  <si>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</si>
  <si>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</si>
  <si>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</si>
  <si>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</si>
  <si>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</si>
  <si>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</si>
  <si>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</si>
  <si>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</si>
  <si>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</si>
  <si>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</si>
  <si>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</si>
  <si>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</si>
  <si>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</si>
  <si>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</si>
  <si>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</si>
  <si>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</si>
  <si>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</si>
  <si>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</si>
  <si>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</si>
  <si>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</si>
  <si>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</si>
  <si>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</si>
  <si>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</si>
  <si>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</si>
  <si>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</si>
  <si>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</si>
  <si>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</si>
  <si>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</si>
  <si>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</si>
  <si>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</si>
  <si>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</si>
  <si>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</si>
  <si>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</si>
  <si>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</si>
  <si>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</si>
  <si>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</si>
  <si>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</si>
  <si>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</si>
  <si>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</si>
  <si>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</si>
  <si>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</si>
  <si>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</si>
  <si>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</si>
  <si>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</si>
  <si>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</si>
  <si>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</si>
  <si>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</si>
  <si>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</si>
  <si>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</si>
  <si>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</si>
  <si>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</si>
  <si>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</si>
  <si>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</si>
  <si>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</si>
  <si>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</si>
  <si>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</si>
  <si>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</si>
  <si>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</si>
  <si>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</si>
  <si>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</si>
  <si>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</si>
  <si>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</si>
  <si>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</si>
  <si>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</si>
  <si>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</si>
  <si>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</si>
  <si>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</si>
  <si>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</si>
  <si>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</si>
  <si>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</si>
  <si>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</si>
  <si>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</si>
  <si>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</si>
  <si>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</si>
  <si>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</si>
  <si>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</si>
  <si>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</si>
  <si>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</si>
  <si>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</si>
  <si>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</si>
  <si>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</si>
  <si>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</si>
  <si>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</si>
  <si>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</si>
  <si>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</si>
  <si>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</si>
  <si>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</si>
  <si>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</si>
  <si>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</si>
  <si>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</si>
  <si>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</si>
  <si>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</si>
  <si>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</si>
  <si>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</si>
  <si>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</si>
  <si>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</si>
  <si>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</si>
  <si>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</si>
  <si>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</si>
  <si>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</si>
  <si>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</si>
  <si>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</si>
  <si>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</si>
  <si>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</si>
  <si>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</si>
  <si>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</si>
  <si>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</si>
  <si>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</si>
  <si>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</si>
  <si>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</si>
  <si>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</si>
  <si>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</si>
  <si>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</si>
  <si>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</si>
  <si>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</si>
  <si>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</si>
  <si>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</si>
  <si>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</si>
  <si>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</si>
  <si>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</si>
  <si>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</si>
  <si>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</si>
  <si>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</si>
  <si>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</si>
  <si>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</si>
  <si>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</si>
  <si>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</si>
  <si>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</si>
  <si>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</si>
  <si>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</si>
  <si>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</si>
  <si>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</si>
  <si>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</si>
  <si>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</si>
  <si>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</si>
  <si>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</si>
  <si>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</si>
  <si>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</si>
  <si>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</si>
  <si>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</si>
  <si>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</si>
  <si>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</si>
  <si>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</si>
  <si>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</si>
  <si>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</si>
  <si>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</si>
  <si>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</si>
  <si>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</si>
  <si>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</si>
  <si>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</si>
  <si>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</si>
  <si>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</si>
  <si>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</si>
  <si>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</si>
  <si>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</si>
  <si>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</si>
  <si>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</si>
  <si>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</si>
  <si>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</si>
  <si>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</si>
  <si>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</si>
  <si>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</si>
  <si>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</si>
  <si>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</si>
  <si>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</si>
  <si>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</si>
  <si>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</si>
  <si>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</si>
  <si>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</si>
  <si>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</si>
  <si>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</si>
  <si>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</si>
  <si>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</si>
  <si>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</si>
  <si>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</si>
  <si>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</si>
  <si>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</si>
  <si>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</si>
  <si>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</si>
  <si>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</si>
  <si>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</si>
  <si>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</si>
  <si>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</si>
  <si>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</si>
  <si>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</si>
  <si>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</si>
  <si>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</si>
  <si>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</si>
  <si>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</si>
  <si>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</si>
  <si>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</si>
  <si>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</si>
  <si>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</si>
  <si>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</si>
  <si>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</si>
  <si>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</si>
  <si>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</si>
  <si>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</si>
  <si>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</si>
  <si>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</si>
  <si>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</si>
  <si>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</si>
  <si>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</si>
  <si>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</si>
  <si>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</si>
  <si>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</si>
  <si>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</si>
  <si>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</si>
  <si>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</si>
  <si>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</si>
  <si>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</si>
  <si>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</si>
  <si>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</si>
  <si>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</si>
  <si>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</si>
  <si>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</si>
  <si>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</si>
  <si>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</si>
  <si>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</si>
  <si>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</si>
  <si>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</si>
  <si>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</si>
  <si>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</si>
  <si>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</si>
  <si>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</si>
  <si>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</si>
  <si>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</si>
  <si>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</si>
  <si>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</si>
  <si>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</si>
  <si>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</si>
  <si>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</si>
  <si>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</si>
  <si>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</si>
  <si>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</si>
  <si>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</si>
  <si>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</si>
  <si>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</si>
  <si>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</si>
  <si>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</si>
  <si>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</si>
  <si>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</si>
  <si>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</si>
  <si>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</si>
  <si>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</si>
  <si>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</si>
  <si>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</si>
  <si>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</si>
  <si>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</si>
  <si>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</si>
  <si>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</si>
  <si>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</si>
  <si>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</si>
  <si>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</si>
  <si>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</si>
  <si>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</si>
  <si>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</si>
  <si>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</si>
  <si>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</si>
  <si>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</si>
  <si>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</si>
  <si>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</si>
  <si>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</si>
  <si>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</si>
  <si>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</si>
  <si>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</si>
  <si>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</si>
  <si>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</si>
  <si>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</si>
  <si>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</si>
  <si>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</si>
  <si>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</si>
  <si>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</si>
  <si>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</si>
  <si>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</si>
  <si>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</si>
  <si>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</si>
  <si>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</si>
  <si>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</si>
  <si>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</si>
  <si>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</si>
  <si>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</si>
  <si>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</si>
  <si>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</si>
  <si>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</si>
  <si>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</si>
  <si>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</si>
  <si>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</si>
  <si>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</si>
  <si>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</si>
  <si>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</si>
  <si>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</si>
  <si>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</si>
  <si>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</si>
  <si>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</si>
  <si>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</si>
  <si>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</si>
  <si>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</si>
  <si>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</si>
  <si>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</si>
  <si>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</si>
  <si>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</si>
  <si>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</si>
  <si>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</si>
  <si>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</si>
  <si>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</si>
  <si>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</si>
  <si>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</si>
  <si>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</si>
  <si>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</si>
  <si>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</si>
  <si>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</si>
  <si>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</si>
  <si>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</si>
  <si>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</si>
  <si>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</si>
  <si>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</si>
  <si>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</si>
  <si>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</si>
  <si>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</si>
  <si>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</si>
  <si>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</si>
  <si>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</si>
  <si>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</si>
  <si>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</si>
  <si>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</si>
  <si>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</si>
  <si>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</si>
  <si>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</si>
  <si>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</si>
  <si>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</si>
  <si>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</si>
  <si>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</si>
  <si>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</si>
  <si>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</si>
  <si>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</si>
  <si>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</si>
  <si>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</si>
  <si>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</si>
  <si>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</si>
  <si>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</si>
  <si>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</si>
  <si>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</si>
  <si>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</si>
  <si>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</si>
  <si>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</si>
  <si>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</si>
  <si>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</si>
  <si>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</si>
  <si>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</si>
  <si>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</si>
  <si>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</si>
  <si>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</si>
  <si>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</si>
  <si>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</si>
  <si>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</si>
  <si>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</si>
  <si>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</si>
  <si>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</si>
  <si>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</si>
  <si>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</si>
  <si>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</si>
  <si>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</si>
  <si>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</si>
  <si>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</si>
  <si>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</si>
  <si>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</si>
  <si>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</si>
  <si>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</si>
  <si>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</si>
  <si>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</si>
  <si>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</si>
  <si>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</si>
  <si>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</si>
  <si>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</si>
  <si>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</si>
  <si>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</si>
  <si>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</si>
  <si>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</si>
  <si>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</si>
  <si>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</si>
  <si>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</si>
  <si>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</si>
  <si>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</si>
  <si>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</si>
  <si>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</si>
  <si>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</si>
  <si>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</si>
  <si>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</si>
  <si>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</si>
  <si>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</si>
  <si>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</si>
  <si>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</si>
  <si>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</si>
  <si>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</si>
  <si>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</si>
  <si>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</si>
  <si>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</si>
  <si>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</si>
  <si>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</si>
  <si>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</si>
  <si>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</si>
  <si>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</si>
  <si>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</si>
  <si>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</si>
  <si>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</si>
  <si>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</si>
  <si>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</si>
  <si>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</si>
  <si>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</si>
  <si>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</si>
  <si>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</si>
  <si>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</si>
  <si>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</si>
  <si>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</si>
  <si>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</si>
  <si>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</si>
  <si>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</si>
  <si>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</si>
  <si>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</si>
  <si>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</si>
  <si>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</si>
  <si>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</si>
  <si>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</si>
  <si>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</si>
  <si>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</si>
  <si>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</si>
  <si>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</si>
  <si>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</si>
  <si>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</si>
  <si>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</si>
  <si>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</si>
  <si>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</si>
  <si>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</si>
  <si>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</si>
  <si>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</si>
  <si>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</si>
  <si>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</si>
  <si>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</si>
  <si>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</si>
  <si>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</si>
  <si>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</si>
  <si>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</si>
  <si>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</si>
  <si>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</si>
  <si>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</si>
  <si>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</si>
  <si>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</si>
  <si>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</si>
  <si>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</si>
  <si>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</si>
  <si>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</si>
  <si>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</si>
  <si>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</si>
  <si>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</si>
  <si>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</si>
  <si>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</si>
  <si>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</si>
  <si>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</si>
  <si>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</si>
  <si>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</si>
  <si>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</si>
  <si>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</si>
  <si>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</si>
  <si>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</si>
  <si>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</si>
  <si>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</si>
  <si>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</si>
  <si>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</si>
  <si>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</si>
  <si>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</si>
  <si>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</si>
  <si>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</si>
  <si>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</si>
  <si>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</si>
  <si>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</si>
  <si>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</si>
  <si>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</si>
  <si>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</si>
  <si>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</si>
  <si>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</si>
  <si>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</si>
  <si>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</si>
  <si>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</si>
  <si>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</si>
  <si>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</si>
  <si>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</si>
  <si>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</si>
  <si>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</si>
  <si>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</si>
  <si>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</si>
  <si>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</si>
  <si>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</si>
  <si>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</si>
  <si>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</si>
  <si>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</si>
  <si>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</si>
  <si>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</si>
  <si>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</si>
  <si>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</si>
  <si>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</si>
  <si>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</si>
  <si>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</si>
  <si>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</si>
  <si>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</si>
  <si>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</si>
  <si>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</si>
  <si>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</si>
  <si>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</si>
  <si>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</si>
  <si>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</si>
  <si>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</si>
  <si>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</si>
  <si>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</si>
  <si>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</si>
  <si>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</si>
  <si>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</si>
  <si>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</si>
  <si>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</si>
  <si>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</si>
  <si>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</si>
  <si>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</si>
  <si>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</si>
  <si>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</si>
  <si>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</si>
  <si>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</si>
  <si>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</si>
  <si>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</si>
  <si>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</si>
  <si>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</si>
  <si>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</si>
  <si>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</si>
  <si>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</si>
  <si>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</si>
  <si>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</si>
  <si>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</si>
  <si>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</si>
  <si>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</si>
  <si>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</si>
  <si>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</si>
  <si>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</si>
  <si>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</si>
  <si>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</si>
  <si>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</si>
  <si>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</si>
  <si>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</si>
  <si>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</si>
  <si>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</si>
  <si>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</si>
  <si>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</si>
  <si>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</si>
  <si>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</si>
  <si>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</si>
  <si>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</si>
  <si>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</si>
  <si>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</si>
  <si>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</si>
  <si>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</si>
  <si>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</si>
  <si>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</si>
  <si>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</si>
  <si>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</si>
  <si>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</si>
  <si>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</si>
  <si>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</si>
  <si>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</si>
  <si>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</si>
  <si>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</si>
  <si>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</si>
  <si>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</si>
  <si>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</si>
  <si>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</si>
  <si>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</si>
  <si>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</si>
  <si>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</si>
  <si>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</si>
  <si>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</si>
  <si>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</si>
  <si>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</si>
  <si>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</si>
  <si>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</si>
  <si>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</si>
  <si>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</si>
  <si>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</si>
  <si>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</si>
  <si>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</si>
  <si>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</si>
  <si>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</si>
  <si>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</si>
  <si>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</si>
  <si>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</si>
  <si>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</si>
  <si>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</si>
  <si>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</si>
  <si>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</si>
  <si>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</si>
  <si>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</si>
  <si>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</si>
  <si>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</si>
  <si>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</si>
  <si>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</si>
  <si>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</si>
  <si>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</si>
  <si>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</si>
  <si>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</si>
  <si>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</si>
  <si>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</si>
  <si>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</si>
  <si>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</si>
  <si>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</si>
  <si>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</si>
  <si>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</si>
  <si>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</si>
  <si>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</si>
  <si>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</si>
  <si>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</si>
  <si>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</si>
  <si>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</si>
  <si>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</si>
  <si>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</si>
  <si>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</si>
  <si>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</si>
  <si>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</si>
  <si>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</si>
  <si>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</si>
  <si>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</si>
  <si>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</si>
  <si>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</si>
  <si>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</si>
  <si>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</si>
  <si>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</si>
  <si>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</si>
  <si>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</si>
  <si>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</si>
  <si>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</si>
  <si>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</si>
  <si>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</si>
  <si>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</si>
  <si>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</si>
  <si>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</si>
  <si>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</si>
  <si>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</si>
  <si>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</si>
  <si>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</si>
  <si>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</si>
  <si>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</si>
  <si>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</si>
  <si>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</si>
  <si>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</si>
  <si>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</si>
  <si>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</si>
  <si>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</si>
  <si>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</si>
  <si>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</si>
  <si>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</si>
  <si>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</si>
  <si>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</si>
  <si>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</si>
  <si>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</si>
  <si>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</si>
  <si>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</si>
  <si>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</si>
  <si>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</si>
  <si>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</si>
  <si>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</si>
  <si>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</si>
  <si>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</si>
  <si>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</si>
  <si>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</si>
  <si>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</si>
  <si>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</si>
  <si>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</si>
  <si>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</si>
  <si>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</si>
  <si>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</si>
  <si>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</si>
  <si>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</si>
  <si>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</si>
  <si>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</si>
  <si>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</si>
  <si>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</si>
  <si>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</si>
  <si>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</si>
  <si>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</si>
  <si>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</si>
  <si>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</si>
  <si>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</si>
  <si>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</si>
  <si>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</si>
  <si>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</si>
  <si>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</si>
  <si>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</si>
  <si>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</si>
  <si>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</si>
  <si>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</si>
  <si>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</si>
  <si>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</si>
  <si>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</si>
  <si>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</si>
  <si>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</si>
  <si>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</si>
  <si>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</si>
  <si>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</si>
  <si>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</si>
  <si>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</si>
  <si>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</si>
  <si>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</si>
  <si>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</si>
  <si>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</si>
  <si>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</si>
  <si>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</si>
  <si>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</si>
  <si>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</si>
  <si>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</si>
  <si>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</si>
  <si>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</si>
  <si>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</si>
  <si>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</si>
  <si>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</si>
  <si>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</si>
  <si>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</si>
  <si>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</si>
  <si>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</si>
  <si>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</si>
  <si>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</si>
  <si>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</si>
  <si>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</si>
  <si>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</si>
  <si>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</si>
  <si>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</si>
  <si>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</si>
  <si>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</si>
  <si>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</si>
  <si>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</si>
  <si>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</si>
  <si>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</si>
  <si>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</si>
  <si>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</si>
  <si>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</si>
  <si>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</si>
  <si>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</si>
  <si>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</si>
  <si>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</si>
  <si>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</si>
  <si>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</si>
  <si>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</si>
  <si>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</si>
  <si>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</si>
  <si>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</si>
  <si>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</si>
  <si>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</si>
  <si>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</si>
  <si>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</si>
  <si>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</si>
  <si>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</si>
  <si>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</si>
  <si>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</si>
  <si>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</si>
  <si>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</si>
  <si>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</si>
  <si>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</si>
  <si>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</si>
  <si>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</si>
  <si>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</si>
  <si>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</si>
  <si>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</si>
  <si>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</si>
  <si>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</si>
  <si>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</si>
  <si>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</si>
  <si>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</si>
  <si>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</si>
  <si>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</si>
  <si>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</si>
  <si>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</si>
  <si>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</si>
  <si>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</si>
  <si>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</si>
  <si>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</si>
  <si>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</si>
  <si>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</si>
  <si>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</si>
  <si>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</si>
  <si>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</si>
  <si>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</si>
  <si>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</si>
  <si>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</si>
  <si>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</si>
  <si>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</si>
  <si>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</si>
  <si>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</si>
  <si>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</si>
  <si>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</si>
  <si>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</si>
  <si>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</si>
  <si>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</si>
  <si>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</si>
  <si>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</si>
  <si>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</si>
  <si>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</si>
  <si>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</si>
  <si>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</si>
  <si>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</si>
  <si>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</si>
  <si>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</si>
  <si>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</si>
  <si>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</si>
  <si>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</si>
  <si>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</si>
  <si>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</si>
  <si>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</si>
  <si>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</si>
  <si>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</si>
  <si>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</si>
  <si>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</si>
  <si>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</si>
  <si>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</si>
  <si>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</si>
  <si>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</si>
  <si>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</si>
  <si>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</si>
  <si>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</si>
  <si>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</si>
  <si>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</si>
  <si>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</si>
  <si>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</si>
  <si>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</si>
  <si>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</si>
  <si>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</si>
  <si>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</si>
  <si>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</si>
  <si>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</si>
  <si>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</si>
  <si>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</si>
  <si>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</si>
  <si>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</si>
  <si>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</si>
  <si>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</si>
  <si>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</si>
  <si>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</si>
  <si>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</si>
  <si>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</si>
  <si>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</si>
  <si>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</si>
  <si>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</si>
  <si>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</si>
  <si>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</si>
  <si>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</si>
  <si>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</si>
  <si>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</si>
  <si>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</si>
  <si>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</si>
  <si>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</si>
  <si>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</si>
  <si>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</si>
  <si>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</si>
  <si>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</si>
  <si>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</si>
  <si>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</si>
  <si>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</si>
  <si>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</si>
  <si>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</si>
  <si>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</si>
  <si>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</si>
  <si>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</si>
  <si>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</si>
  <si>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</si>
  <si>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</si>
  <si>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</si>
  <si>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</si>
  <si>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</si>
  <si>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</si>
  <si>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</si>
  <si>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</si>
  <si>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</si>
  <si>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</si>
  <si>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</si>
  <si>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</si>
  <si>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</si>
  <si>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</si>
  <si>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</si>
  <si>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</si>
  <si>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</si>
  <si>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</si>
  <si>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</si>
  <si>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</si>
  <si>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</si>
  <si>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</si>
  <si>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</si>
  <si>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</si>
  <si>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</si>
  <si>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</si>
  <si>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</si>
  <si>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</si>
  <si>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</si>
  <si>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</si>
  <si>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</si>
  <si>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</si>
  <si>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</si>
  <si>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</si>
  <si>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</si>
  <si>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</si>
  <si>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</si>
  <si>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</si>
  <si>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</si>
  <si>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</si>
  <si>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</si>
  <si>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</si>
  <si>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</si>
  <si>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</si>
  <si>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</si>
  <si>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</si>
  <si>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</si>
  <si>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</si>
  <si>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</si>
  <si>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</si>
  <si>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</si>
  <si>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</si>
  <si>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</si>
  <si>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</si>
  <si>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</si>
  <si>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</si>
  <si>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</si>
  <si>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</si>
  <si>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</si>
  <si>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</si>
  <si>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</si>
  <si>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</si>
  <si>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</si>
  <si>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</si>
  <si>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</si>
  <si>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</si>
  <si>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</si>
  <si>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</si>
  <si>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</si>
  <si>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</si>
  <si>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</si>
  <si>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</si>
  <si>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</si>
  <si>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</si>
  <si>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</si>
  <si>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</si>
  <si>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</si>
  <si>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</si>
  <si>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</si>
  <si>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</si>
  <si>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</si>
  <si>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</si>
  <si>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</si>
  <si>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</si>
  <si>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</si>
  <si>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</si>
  <si>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</si>
  <si>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</si>
  <si>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</si>
  <si>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</si>
  <si>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</si>
  <si>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</si>
  <si>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</si>
  <si>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</si>
  <si>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</si>
  <si>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</si>
  <si>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</si>
  <si>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</si>
  <si>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</si>
  <si>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</si>
  <si>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</si>
  <si>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</si>
  <si>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</si>
  <si>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</si>
  <si>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</si>
  <si>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</si>
  <si>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</si>
  <si>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</si>
  <si>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</si>
  <si>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</si>
  <si>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</si>
  <si>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</si>
  <si>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</si>
  <si>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</si>
  <si>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</si>
  <si>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</si>
  <si>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</si>
  <si>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</si>
  <si>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</si>
  <si>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</si>
  <si>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</si>
  <si>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</si>
  <si>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</si>
  <si>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</si>
  <si>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</si>
  <si>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</si>
  <si>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</si>
  <si>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</si>
  <si>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</si>
  <si>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</si>
  <si>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</si>
  <si>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</si>
  <si>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</si>
  <si>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</si>
  <si>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</si>
  <si>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</si>
  <si>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</si>
  <si>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</si>
  <si>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</si>
  <si>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</si>
  <si>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</si>
  <si>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</si>
  <si>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</si>
  <si>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</si>
  <si>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</si>
  <si>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</si>
  <si>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</si>
  <si>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</si>
  <si>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</si>
  <si>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</si>
  <si>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</si>
  <si>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</si>
  <si>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</si>
  <si>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</si>
  <si>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</si>
  <si>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</si>
  <si>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</si>
  <si>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</si>
  <si>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</si>
  <si>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</si>
  <si>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</si>
  <si>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</si>
  <si>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</si>
  <si>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</si>
  <si>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</si>
  <si>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</si>
  <si>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</si>
  <si>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</si>
  <si>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</si>
  <si>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</si>
  <si>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</si>
  <si>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</si>
  <si>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</si>
  <si>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</si>
  <si>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</si>
  <si>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</si>
  <si>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</si>
  <si>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</si>
  <si>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</si>
  <si>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</si>
  <si>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</si>
  <si>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</si>
  <si>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</si>
  <si>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</si>
  <si>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</si>
  <si>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</si>
  <si>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</si>
  <si>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</si>
  <si>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</si>
  <si>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</si>
  <si>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</si>
  <si>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</si>
  <si>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</si>
  <si>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</si>
  <si>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</si>
  <si>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</si>
  <si>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</si>
  <si>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</si>
  <si>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</si>
  <si>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</si>
  <si>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</si>
  <si>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</si>
  <si>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</si>
  <si>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</si>
  <si>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</si>
  <si>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</si>
  <si>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</si>
  <si>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</si>
  <si>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</si>
  <si>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</si>
  <si>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</si>
  <si>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</si>
  <si>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</si>
  <si>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</si>
  <si>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</si>
  <si>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</si>
  <si>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</si>
  <si>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</si>
  <si>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</si>
  <si>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</si>
  <si>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</si>
  <si>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</si>
  <si>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</si>
  <si>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</si>
  <si>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</si>
  <si>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</si>
  <si>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</si>
  <si>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</si>
  <si>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</si>
  <si>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</si>
  <si>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</si>
  <si>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</si>
  <si>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</si>
  <si>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</si>
  <si>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</si>
  <si>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</si>
  <si>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</si>
  <si>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</si>
  <si>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</si>
  <si>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</si>
  <si>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</si>
  <si>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</si>
  <si>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</si>
  <si>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</si>
  <si>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</si>
  <si>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</si>
  <si>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</si>
  <si>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</si>
  <si>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</si>
  <si>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</si>
  <si>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</si>
  <si>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</si>
  <si>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</si>
  <si>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</si>
  <si>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</si>
  <si>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</si>
  <si>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</si>
  <si>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</si>
  <si>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</si>
  <si>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</si>
  <si>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</si>
  <si>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</si>
  <si>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</si>
  <si>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</si>
  <si>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</si>
  <si>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</si>
  <si>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</si>
  <si>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</si>
  <si>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</si>
  <si>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</si>
  <si>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</si>
  <si>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</si>
  <si>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</si>
  <si>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</si>
  <si>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</si>
  <si>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</si>
  <si>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</si>
  <si>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</si>
  <si>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</si>
  <si>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</si>
  <si>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</si>
  <si>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</si>
  <si>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</si>
  <si>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</si>
  <si>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</si>
  <si>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</si>
  <si>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</si>
  <si>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</si>
  <si>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</si>
  <si>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</si>
  <si>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</si>
  <si>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</si>
  <si>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</si>
  <si>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</si>
  <si>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</si>
  <si>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</si>
  <si>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</si>
  <si>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</si>
  <si>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</si>
  <si>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</si>
  <si>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</si>
  <si>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</si>
  <si>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</si>
  <si>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</si>
  <si>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</si>
  <si>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</si>
  <si>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</si>
  <si>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</si>
  <si>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</si>
  <si>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</si>
  <si>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</si>
  <si>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</si>
  <si>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</si>
  <si>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</si>
  <si>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</si>
  <si>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</si>
  <si>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</si>
  <si>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</si>
  <si>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</si>
  <si>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</si>
  <si>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</si>
  <si>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</si>
  <si>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</si>
  <si>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</si>
  <si>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</si>
  <si>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</si>
  <si>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</si>
  <si>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</si>
  <si>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</si>
  <si>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</si>
  <si>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</si>
  <si>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</si>
  <si>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</si>
  <si>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</si>
  <si>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</si>
  <si>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</si>
  <si>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</si>
  <si>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</si>
  <si>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</si>
  <si>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</si>
  <si>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</si>
  <si>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</si>
  <si>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</si>
  <si>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</si>
  <si>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</si>
  <si>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</si>
  <si>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</si>
  <si>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</si>
  <si>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</si>
  <si>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</si>
  <si>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</si>
  <si>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</si>
  <si>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</si>
  <si>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</si>
  <si>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</si>
  <si>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</si>
  <si>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</si>
  <si>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</si>
  <si>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</si>
  <si>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</si>
  <si>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</si>
  <si>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</si>
  <si>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</si>
  <si>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</si>
  <si>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</si>
  <si>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</si>
  <si>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</si>
  <si>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</si>
  <si>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</si>
  <si>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</si>
  <si>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</si>
  <si>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</si>
  <si>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</si>
  <si>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</si>
  <si>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</si>
  <si>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</si>
  <si>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</si>
  <si>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</si>
  <si>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</si>
  <si>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</si>
  <si>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</si>
  <si>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</si>
  <si>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</si>
  <si>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</si>
  <si>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</si>
  <si>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</si>
  <si>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</si>
  <si>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</si>
  <si>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</si>
  <si>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</si>
  <si>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</si>
  <si>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</si>
  <si>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</si>
  <si>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</si>
  <si>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</si>
  <si>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</si>
  <si>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</si>
  <si>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</si>
  <si>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</si>
  <si>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</si>
  <si>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</si>
  <si>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</si>
  <si>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</si>
  <si>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</si>
  <si>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</si>
  <si>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</si>
  <si>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</si>
  <si>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</si>
  <si>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</si>
  <si>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</si>
  <si>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</si>
  <si>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</si>
  <si>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</si>
  <si>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</si>
  <si>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</si>
  <si>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</si>
  <si>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</si>
  <si>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</si>
  <si>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</si>
  <si>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</si>
  <si>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</si>
  <si>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</si>
  <si>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</si>
  <si>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</si>
  <si>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</si>
  <si>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</si>
  <si>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</si>
  <si>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</si>
  <si>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</si>
  <si>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</si>
  <si>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</si>
  <si>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</si>
  <si>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</si>
  <si>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</si>
  <si>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</si>
  <si>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</si>
  <si>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</si>
  <si>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</si>
  <si>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</si>
  <si>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</si>
  <si>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</si>
  <si>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</si>
  <si>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</si>
  <si>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</si>
  <si>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</si>
  <si>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</si>
  <si>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</si>
  <si>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</si>
  <si>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</si>
  <si>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</si>
  <si>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</si>
  <si>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</si>
  <si>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</si>
  <si>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</si>
  <si>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</si>
  <si>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</si>
  <si>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</si>
  <si>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</si>
  <si>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</si>
  <si>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</si>
  <si>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</si>
  <si>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</si>
  <si>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</si>
  <si>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</si>
  <si>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</si>
  <si>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</si>
  <si>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</si>
  <si>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</si>
  <si>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</si>
  <si>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</si>
  <si>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</si>
  <si>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</si>
  <si>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</si>
  <si>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</si>
  <si>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</si>
  <si>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</si>
  <si>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</si>
  <si>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</si>
  <si>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</si>
  <si>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</si>
  <si>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</si>
  <si>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</si>
  <si>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</si>
  <si>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</si>
  <si>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</si>
  <si>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</si>
  <si>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</si>
  <si>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</si>
  <si>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</si>
  <si>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</si>
  <si>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</si>
  <si>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</si>
  <si>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</si>
  <si>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</si>
  <si>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</si>
  <si>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</si>
  <si>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</si>
  <si>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</si>
  <si>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</si>
  <si>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</si>
  <si>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</si>
  <si>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</si>
  <si>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</si>
  <si>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</si>
  <si>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</si>
  <si>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</si>
  <si>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</si>
  <si>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</si>
  <si>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</si>
  <si>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</si>
  <si>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</si>
  <si>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</si>
  <si>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</si>
  <si>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</si>
  <si>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</si>
  <si>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</si>
  <si>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</si>
  <si>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</si>
  <si>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</si>
  <si>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</si>
  <si>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</si>
  <si>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</si>
  <si>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</si>
  <si>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</si>
  <si>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</si>
  <si>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</si>
  <si>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</si>
  <si>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</si>
  <si>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</si>
  <si>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</si>
  <si>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</si>
  <si>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</si>
  <si>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</si>
  <si>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</si>
  <si>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</si>
  <si>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</si>
  <si>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</si>
  <si>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</si>
  <si>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</si>
  <si>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</si>
  <si>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</si>
  <si>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</si>
  <si>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</si>
  <si>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</si>
  <si>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</si>
  <si>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</si>
  <si>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</si>
  <si>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</si>
  <si>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</si>
  <si>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</si>
  <si>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</si>
  <si>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</si>
  <si>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</si>
  <si>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</si>
  <si>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</si>
  <si>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</si>
  <si>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</si>
  <si>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</si>
  <si>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</si>
  <si>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</si>
  <si>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</si>
  <si>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</si>
  <si>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</si>
  <si>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</si>
  <si>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</si>
  <si>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</si>
  <si>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</si>
  <si>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</si>
  <si>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</si>
  <si>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</si>
  <si>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</si>
  <si>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</si>
  <si>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</si>
  <si>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</si>
  <si>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</si>
  <si>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</si>
  <si>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</si>
  <si>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</si>
  <si>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</si>
  <si>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</si>
  <si>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</si>
  <si>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</si>
  <si>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</si>
  <si>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</si>
  <si>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</si>
  <si>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</si>
  <si>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</si>
  <si>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</si>
  <si>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</si>
  <si>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</si>
  <si>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</si>
  <si>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</si>
  <si>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</si>
  <si>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</si>
  <si>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</si>
  <si>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</si>
  <si>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</si>
  <si>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</si>
  <si>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</si>
  <si>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</si>
  <si>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</si>
  <si>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</si>
  <si>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</si>
  <si>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</si>
  <si>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</si>
  <si>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</si>
  <si>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</si>
  <si>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</si>
  <si>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</si>
  <si>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</si>
  <si>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</si>
  <si>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</si>
  <si>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</si>
  <si>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</si>
  <si>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</si>
  <si>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</si>
  <si>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</si>
  <si>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</si>
  <si>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</si>
  <si>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</si>
  <si>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</si>
  <si>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</si>
  <si>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</si>
  <si>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</si>
  <si>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</si>
  <si>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</si>
  <si>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</si>
  <si>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</si>
  <si>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</si>
  <si>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</si>
  <si>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</si>
  <si>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</si>
  <si>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</si>
  <si>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</si>
  <si>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</si>
  <si>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</si>
  <si>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</si>
  <si>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</si>
  <si>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</si>
  <si>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</si>
  <si>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</si>
  <si>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</si>
  <si>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</si>
  <si>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</si>
  <si>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</si>
  <si>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</si>
  <si>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</si>
  <si>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</si>
  <si>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</si>
  <si>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</si>
  <si>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</si>
  <si>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</si>
  <si>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</si>
  <si>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</si>
  <si>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</si>
  <si>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</si>
  <si>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</si>
  <si>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</si>
  <si>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</si>
  <si>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</si>
  <si>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</si>
  <si>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</si>
  <si>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</si>
  <si>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</si>
  <si>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</si>
  <si>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</si>
  <si>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</si>
  <si>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</si>
  <si>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</si>
  <si>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</si>
  <si>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</si>
  <si>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</si>
  <si>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</si>
  <si>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</si>
  <si>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</si>
  <si>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</si>
  <si>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</si>
  <si>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</si>
  <si>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</si>
  <si>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</si>
  <si>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</si>
  <si>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</si>
  <si>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</si>
  <si>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</si>
  <si>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</si>
  <si>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</si>
  <si>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</si>
  <si>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</si>
  <si>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</si>
  <si>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</si>
  <si>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</si>
  <si>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</si>
  <si>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</si>
  <si>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</si>
  <si>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</si>
  <si>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</si>
  <si>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</si>
  <si>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</si>
  <si>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</si>
  <si>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</si>
  <si>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</si>
  <si>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</si>
  <si>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</si>
  <si>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</si>
  <si>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</si>
  <si>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</si>
  <si>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</si>
  <si>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</si>
  <si>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</si>
  <si>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</si>
  <si>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</si>
  <si>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</si>
  <si>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</si>
  <si>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</si>
  <si>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</si>
  <si>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</si>
  <si>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</si>
  <si>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</si>
  <si>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</si>
  <si>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</si>
  <si>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</si>
  <si>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</si>
  <si>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</si>
  <si>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</si>
  <si>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</si>
  <si>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</si>
  <si>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</si>
  <si>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</si>
  <si>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</si>
  <si>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</si>
  <si>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</si>
  <si>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</si>
  <si>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</si>
  <si>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</si>
  <si>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</si>
  <si>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</si>
  <si>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</si>
  <si>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</si>
  <si>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</si>
  <si>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</si>
  <si>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</si>
  <si>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</si>
  <si>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</si>
  <si>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</si>
  <si>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</si>
  <si>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</si>
  <si>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</si>
  <si>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</si>
  <si>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</si>
  <si>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</si>
  <si>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</si>
  <si>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</si>
  <si>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</si>
  <si>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</si>
  <si>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</si>
  <si>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</si>
  <si>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</si>
  <si>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</si>
  <si>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</si>
  <si>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</si>
  <si>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</si>
  <si>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</si>
  <si>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</si>
  <si>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</si>
  <si>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</si>
  <si>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</si>
  <si>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</si>
  <si>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</si>
  <si>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</si>
  <si>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</si>
  <si>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</si>
  <si>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</si>
  <si>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</si>
  <si>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</si>
  <si>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</si>
  <si>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</si>
  <si>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</si>
  <si>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</si>
  <si>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</si>
  <si>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</si>
  <si>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</si>
  <si>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</si>
  <si>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</si>
  <si>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</si>
  <si>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</si>
  <si>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</si>
  <si>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</si>
  <si>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</si>
  <si>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</si>
  <si>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</si>
  <si>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</si>
  <si>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</si>
  <si>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</si>
  <si>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</si>
  <si>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</si>
  <si>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</si>
  <si>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</si>
  <si>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</si>
  <si>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</si>
  <si>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</si>
  <si>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</si>
  <si>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</si>
  <si>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</si>
  <si>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</si>
  <si>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</si>
  <si>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</si>
  <si>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</si>
  <si>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</si>
  <si>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</si>
  <si>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</si>
  <si>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</si>
  <si>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</si>
  <si>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</si>
  <si>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</si>
  <si>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</si>
  <si>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</si>
  <si>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</si>
  <si>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</si>
  <si>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</si>
  <si>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</si>
  <si>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</si>
  <si>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</si>
  <si>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</si>
  <si>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</si>
  <si>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</si>
  <si>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</si>
  <si>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</si>
  <si>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</si>
  <si>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</si>
  <si>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</si>
  <si>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</si>
  <si>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</si>
  <si>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</si>
  <si>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</si>
  <si>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</si>
  <si>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</si>
  <si>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</si>
  <si>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</si>
  <si>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</si>
  <si>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</si>
  <si>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</si>
  <si>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</si>
  <si>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</si>
  <si>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</si>
  <si>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</si>
  <si>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</si>
  <si>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</si>
  <si>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</si>
  <si>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</si>
  <si>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</si>
  <si>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</si>
  <si>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</si>
  <si>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</si>
  <si>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</si>
  <si>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</si>
  <si>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</si>
  <si>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</si>
  <si>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</si>
  <si>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</si>
  <si>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</si>
  <si>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</si>
  <si>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</si>
  <si>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</si>
  <si>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</si>
  <si>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</si>
  <si>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</si>
  <si>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</si>
  <si>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</si>
  <si>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</si>
  <si>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</si>
  <si>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</si>
  <si>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</si>
  <si>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</si>
  <si>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</si>
  <si>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</si>
  <si>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</si>
  <si>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</si>
  <si>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</si>
  <si>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</si>
  <si>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</si>
  <si>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</si>
  <si>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</si>
  <si>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</si>
  <si>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</si>
  <si>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</si>
  <si>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</si>
  <si>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</si>
  <si>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</si>
  <si>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</si>
  <si>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</si>
  <si>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</si>
  <si>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</si>
  <si>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</si>
  <si>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</si>
  <si>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</si>
  <si>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</si>
  <si>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</si>
  <si>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</si>
  <si>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</si>
  <si>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</si>
  <si>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</si>
  <si>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</si>
  <si>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</si>
  <si>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</si>
  <si>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</si>
  <si>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</si>
  <si>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</si>
  <si>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</si>
  <si>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</si>
  <si>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</si>
  <si>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</si>
  <si>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</si>
  <si>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</si>
  <si>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</si>
  <si>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</si>
  <si>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</si>
  <si>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</si>
  <si>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</si>
  <si>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</si>
  <si>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</si>
  <si>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</si>
  <si>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</si>
  <si>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</si>
  <si>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</si>
  <si>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</si>
  <si>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</si>
  <si>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</si>
  <si>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</si>
  <si>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</si>
  <si>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</si>
  <si>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</si>
  <si>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</si>
  <si>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</si>
  <si>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</si>
  <si>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</si>
  <si>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</si>
  <si>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</si>
  <si>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</si>
  <si>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</si>
  <si>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</si>
  <si>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</si>
  <si>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</si>
  <si>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</si>
  <si>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</si>
  <si>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</si>
  <si>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</si>
  <si>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</si>
  <si>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</si>
  <si>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</si>
  <si>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</si>
  <si>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</si>
  <si>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</si>
  <si>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</si>
  <si>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</si>
  <si>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</si>
  <si>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</si>
  <si>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</si>
  <si>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</si>
  <si>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</si>
  <si>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</si>
  <si>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</si>
  <si>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</si>
  <si>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</si>
  <si>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</si>
  <si>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</si>
  <si>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</si>
  <si>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</si>
  <si>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</si>
  <si>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</si>
  <si>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</si>
  <si>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</si>
  <si>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</si>
  <si>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</si>
  <si>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</si>
  <si>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</si>
  <si>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</si>
  <si>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</si>
  <si>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</si>
  <si>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</si>
  <si>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</si>
  <si>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</si>
  <si>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</si>
  <si>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</si>
  <si>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</si>
  <si>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</si>
  <si>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</si>
  <si>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</si>
  <si>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</si>
  <si>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</si>
  <si>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</si>
  <si>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</si>
  <si>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</si>
  <si>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</si>
  <si>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</si>
  <si>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</si>
  <si>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</si>
  <si>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</si>
  <si>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</si>
  <si>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</si>
  <si>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</si>
  <si>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</si>
  <si>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</si>
  <si>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</si>
  <si>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</si>
  <si>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</si>
  <si>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</si>
  <si>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</si>
  <si>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</si>
  <si>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</si>
  <si>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</si>
  <si>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</si>
  <si>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</si>
  <si>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</si>
  <si>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</si>
  <si>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</si>
  <si>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</si>
  <si>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</si>
  <si>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</si>
  <si>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</si>
  <si>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</si>
  <si>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</si>
  <si>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</si>
  <si>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</si>
  <si>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</si>
  <si>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</si>
  <si>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</si>
  <si>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</si>
  <si>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</si>
  <si>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</si>
  <si>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</si>
  <si>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</si>
  <si>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</si>
  <si>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</si>
  <si>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</si>
  <si>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</si>
  <si>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</si>
  <si>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</si>
  <si>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</si>
  <si>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</si>
  <si>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</si>
  <si>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</si>
  <si>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</si>
  <si>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</si>
  <si>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</si>
  <si>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</si>
  <si>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</si>
  <si>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</si>
  <si>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</si>
  <si>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</si>
  <si>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</si>
  <si>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</si>
  <si>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</si>
  <si>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</si>
  <si>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</si>
  <si>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</si>
  <si>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</si>
  <si>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</si>
  <si>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</si>
  <si>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</si>
  <si>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</si>
  <si>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</si>
  <si>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</si>
  <si>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</si>
  <si>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</si>
  <si>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</si>
  <si>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</si>
  <si>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</si>
  <si>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</si>
  <si>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</si>
  <si>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</si>
  <si>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</si>
  <si>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</si>
  <si>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</si>
  <si>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</si>
  <si>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</si>
  <si>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</si>
  <si>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</si>
  <si>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</si>
  <si>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</si>
  <si>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</si>
  <si>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</si>
  <si>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</si>
  <si>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</si>
  <si>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</si>
  <si>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</si>
  <si>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</si>
  <si>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</si>
  <si>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</si>
  <si>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</si>
  <si>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</si>
  <si>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</si>
  <si>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</si>
  <si>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</si>
  <si>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</si>
  <si>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</si>
  <si>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</si>
  <si>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</si>
  <si>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</si>
  <si>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</si>
  <si>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</si>
  <si>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</si>
  <si>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</si>
  <si>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</si>
  <si>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</si>
  <si>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</si>
  <si>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</si>
  <si>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</si>
  <si>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</si>
  <si>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</si>
  <si>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</si>
  <si>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</si>
  <si>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</si>
  <si>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</si>
  <si>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</si>
  <si>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</si>
  <si>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</si>
  <si>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</si>
  <si>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</si>
  <si>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</si>
  <si>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</si>
  <si>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</si>
  <si>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</si>
  <si>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</si>
  <si>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</si>
  <si>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</si>
  <si>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</si>
  <si>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</si>
  <si>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</si>
  <si>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</si>
  <si>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</si>
  <si>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</si>
  <si>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</si>
  <si>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</si>
  <si>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</si>
  <si>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</si>
  <si>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</si>
  <si>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</si>
  <si>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</si>
  <si>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</si>
  <si>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</si>
  <si>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</si>
  <si>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</si>
  <si>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</si>
  <si>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</si>
  <si>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</si>
  <si>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</si>
  <si>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</si>
  <si>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</si>
  <si>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</si>
  <si>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</si>
  <si>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</si>
  <si>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</si>
  <si>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</si>
  <si>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</si>
  <si>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</si>
  <si>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</si>
  <si>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</si>
  <si>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</si>
  <si>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</si>
  <si>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</si>
  <si>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</si>
  <si>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</si>
  <si>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</si>
  <si>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</si>
  <si>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</si>
  <si>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</si>
  <si>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</si>
  <si>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</si>
  <si>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</si>
  <si>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</si>
  <si>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</si>
  <si>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</si>
  <si>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</si>
  <si>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</si>
  <si>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</si>
  <si>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</si>
  <si>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</si>
  <si>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</si>
  <si>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</si>
  <si>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</si>
  <si>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</si>
  <si>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</si>
  <si>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</si>
  <si>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</si>
  <si>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</si>
  <si>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</si>
  <si>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</si>
  <si>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</si>
  <si>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</si>
  <si>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</si>
  <si>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</si>
  <si>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</si>
  <si>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</si>
  <si>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</si>
  <si>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</si>
  <si>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</si>
  <si>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</si>
  <si>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</si>
  <si>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</si>
  <si>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</si>
  <si>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</si>
  <si>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</si>
  <si>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</si>
  <si>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</si>
  <si>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</si>
  <si>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</si>
  <si>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</si>
  <si>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</si>
  <si>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</si>
  <si>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</si>
  <si>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</si>
  <si>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</si>
  <si>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</si>
  <si>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</si>
  <si>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</si>
  <si>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</si>
  <si>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</si>
  <si>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</si>
  <si>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</si>
  <si>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</si>
  <si>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</si>
  <si>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</si>
  <si>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</si>
  <si>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</si>
  <si>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</si>
  <si>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</si>
  <si>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</si>
  <si>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</si>
  <si>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</si>
  <si>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</si>
  <si>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</si>
  <si>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</si>
  <si>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</si>
  <si>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</si>
  <si>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</si>
  <si>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</si>
  <si>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</si>
  <si>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</si>
  <si>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</si>
  <si>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</si>
  <si>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</si>
  <si>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</si>
  <si>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</si>
  <si>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</si>
  <si>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</si>
  <si>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</si>
  <si>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</si>
  <si>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</si>
  <si>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</si>
  <si>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</si>
  <si>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</si>
  <si>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</si>
  <si>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</si>
  <si>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</si>
  <si>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</si>
  <si>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</si>
  <si>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</si>
  <si>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</si>
  <si>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</si>
  <si>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</si>
  <si>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</si>
  <si>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</si>
  <si>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</si>
  <si>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</si>
  <si>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</si>
  <si>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</si>
  <si>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</si>
  <si>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</si>
  <si>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</si>
  <si>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</si>
  <si>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</si>
  <si>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</si>
  <si>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</si>
  <si>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</si>
  <si>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</si>
  <si>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</si>
  <si>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</si>
  <si>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</si>
  <si>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</si>
  <si>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</si>
  <si>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</si>
  <si>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</si>
  <si>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</si>
  <si>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</si>
  <si>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</si>
  <si>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</si>
  <si>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</si>
  <si>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</si>
  <si>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</si>
  <si>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</si>
  <si>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</si>
  <si>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</si>
  <si>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</si>
  <si>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</si>
  <si>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</si>
  <si>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</si>
  <si>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</si>
  <si>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</si>
  <si>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</si>
  <si>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</si>
  <si>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</si>
  <si>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</si>
  <si>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</si>
  <si>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</si>
  <si>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</si>
  <si>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</si>
  <si>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</si>
  <si>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</si>
  <si>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</si>
  <si>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</si>
  <si>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</si>
  <si>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</si>
  <si>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</si>
  <si>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</si>
  <si>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</si>
  <si>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</si>
  <si>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</si>
  <si>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</si>
  <si>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</si>
  <si>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</si>
  <si>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</si>
  <si>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</si>
  <si>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</si>
  <si>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</si>
  <si>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</si>
  <si>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</si>
  <si>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</si>
  <si>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</si>
  <si>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</si>
  <si>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</si>
  <si>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</si>
  <si>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</si>
  <si>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</si>
  <si>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</si>
  <si>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</si>
  <si>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</si>
  <si>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</si>
  <si>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</si>
  <si>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</si>
  <si>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</si>
  <si>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</si>
  <si>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</si>
  <si>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</si>
  <si>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</si>
  <si>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</si>
  <si>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</si>
  <si>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</si>
  <si>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</si>
  <si>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</si>
  <si>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</si>
  <si>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</si>
  <si>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</si>
  <si>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</si>
  <si>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</si>
  <si>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</si>
  <si>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</si>
  <si>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</si>
  <si>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</si>
  <si>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</si>
  <si>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</si>
  <si>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</si>
  <si>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</si>
  <si>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</si>
  <si>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</si>
  <si>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</si>
  <si>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</si>
  <si>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</si>
  <si>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</si>
  <si>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</si>
  <si>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</si>
  <si>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</si>
  <si>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</si>
  <si>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</si>
  <si>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</si>
  <si>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</si>
  <si>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</si>
  <si>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</si>
  <si>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</si>
  <si>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</si>
  <si>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</si>
  <si>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</si>
  <si>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</si>
  <si>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</si>
  <si>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</si>
  <si>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</si>
  <si>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</si>
  <si>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</si>
  <si>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</si>
  <si>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</si>
  <si>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</si>
  <si>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</si>
  <si>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</si>
  <si>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</si>
  <si>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</si>
  <si>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</si>
  <si>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</si>
  <si>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</si>
  <si>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</si>
  <si>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</si>
  <si>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</si>
  <si>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</si>
  <si>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</si>
  <si>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</si>
  <si>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</si>
  <si>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</si>
  <si>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</si>
  <si>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</si>
  <si>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</si>
  <si>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</si>
  <si>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</si>
  <si>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</si>
  <si>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</si>
  <si>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</si>
  <si>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</si>
  <si>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</si>
  <si>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</si>
  <si>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</si>
  <si>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</si>
  <si>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</si>
  <si>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</si>
  <si>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</si>
  <si>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</si>
  <si>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</si>
  <si>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</si>
  <si>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</si>
  <si>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</si>
  <si>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</si>
  <si>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</si>
  <si>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</si>
  <si>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</si>
  <si>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</si>
  <si>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</si>
  <si>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</si>
  <si>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</si>
  <si>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</si>
  <si>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</si>
  <si>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</si>
  <si>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</si>
  <si>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</si>
  <si>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</si>
  <si>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</si>
  <si>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</si>
  <si>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</si>
  <si>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</si>
  <si>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</si>
  <si>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</si>
  <si>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</si>
  <si>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</si>
  <si>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</si>
  <si>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</si>
  <si>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</si>
  <si>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</si>
  <si>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</si>
  <si>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</si>
  <si>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</si>
  <si>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</si>
  <si>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</si>
  <si>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</si>
  <si>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</si>
  <si>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</si>
  <si>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</si>
  <si>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</si>
  <si>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</si>
  <si>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</si>
  <si>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</si>
  <si>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</si>
  <si>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</si>
  <si>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</si>
  <si>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</si>
  <si>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</si>
  <si>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</si>
  <si>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</si>
  <si>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</si>
  <si>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</si>
  <si>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</si>
  <si>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</si>
  <si>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</si>
  <si>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</si>
  <si>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</si>
  <si>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</si>
  <si>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</si>
  <si>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</si>
  <si>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</si>
  <si>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</si>
  <si>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</si>
  <si>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</si>
  <si>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</si>
  <si>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</si>
  <si>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</si>
  <si>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</si>
  <si>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</si>
  <si>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</si>
  <si>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</si>
  <si>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</si>
  <si>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</si>
  <si>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</si>
  <si>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</si>
  <si>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</si>
  <si>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</si>
  <si>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</si>
  <si>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</si>
  <si>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</si>
  <si>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</si>
  <si>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</si>
  <si>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</si>
  <si>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</si>
  <si>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</si>
  <si>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</si>
  <si>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</si>
  <si>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</si>
  <si>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</si>
  <si>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</si>
  <si>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</si>
  <si>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</si>
  <si>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</si>
  <si>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</si>
  <si>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</si>
  <si>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</si>
  <si>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</si>
  <si>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</si>
  <si>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</si>
  <si>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</si>
  <si>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</si>
  <si>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</si>
  <si>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</si>
  <si>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</si>
  <si>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</si>
  <si>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</si>
  <si>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</si>
  <si>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</si>
  <si>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</si>
  <si>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</si>
  <si>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</si>
  <si>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</si>
  <si>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</si>
  <si>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</si>
  <si>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</si>
  <si>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</si>
  <si>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</si>
  <si>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</si>
  <si>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</si>
  <si>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</si>
  <si>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</si>
  <si>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</si>
  <si>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</si>
  <si>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</si>
  <si>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</si>
  <si>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</si>
  <si>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</si>
  <si>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</si>
  <si>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</si>
  <si>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</si>
  <si>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</si>
  <si>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</si>
  <si>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</si>
  <si>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</si>
  <si>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</si>
  <si>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</si>
  <si>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</si>
  <si>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</si>
  <si>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</si>
  <si>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</si>
  <si>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</si>
  <si>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</si>
  <si>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</si>
  <si>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</si>
  <si>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</si>
  <si>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</si>
  <si>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</si>
  <si>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</si>
  <si>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</si>
  <si>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</si>
  <si>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</si>
  <si>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</si>
  <si>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</si>
  <si>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</si>
  <si>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</si>
  <si>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</si>
  <si>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</si>
  <si>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</si>
  <si>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</si>
  <si>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</si>
  <si>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</si>
  <si>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</si>
  <si>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</si>
  <si>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</si>
  <si>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</si>
  <si>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</si>
  <si>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</si>
  <si>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</si>
  <si>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</si>
  <si>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</si>
  <si>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</si>
  <si>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</si>
  <si>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</si>
  <si>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</si>
  <si>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</si>
  <si>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</si>
  <si>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</si>
  <si>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</si>
  <si>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</si>
  <si>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</si>
  <si>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</si>
  <si>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</si>
  <si>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</si>
  <si>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</si>
  <si>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</si>
  <si>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</si>
  <si>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</si>
  <si>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</si>
  <si>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</si>
  <si>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</si>
  <si>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</si>
  <si>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</si>
  <si>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</si>
  <si>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</si>
  <si>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</si>
  <si>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</si>
  <si>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</si>
  <si>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</si>
  <si>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</si>
  <si>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</si>
  <si>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</si>
  <si>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</si>
  <si>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</si>
  <si>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</si>
  <si>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</si>
  <si>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</si>
  <si>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</si>
  <si>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</si>
  <si>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</si>
  <si>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</si>
  <si>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</si>
  <si>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</si>
  <si>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</si>
  <si>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</si>
  <si>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</si>
  <si>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</si>
  <si>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</si>
  <si>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</si>
  <si>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</si>
  <si>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</si>
  <si>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</si>
  <si>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</si>
  <si>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</si>
  <si>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</si>
  <si>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</si>
  <si>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</si>
  <si>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</si>
  <si>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</si>
  <si>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</si>
  <si>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</si>
  <si>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</si>
  <si>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</si>
  <si>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</si>
  <si>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</si>
  <si>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</si>
  <si>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</si>
  <si>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</si>
  <si>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</si>
  <si>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</si>
  <si>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</si>
  <si>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</si>
  <si>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</si>
  <si>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</si>
  <si>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</si>
  <si>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</si>
  <si>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</si>
  <si>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</si>
  <si>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</si>
  <si>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</si>
  <si>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</si>
  <si>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</si>
  <si>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</si>
  <si>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</si>
  <si>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</si>
  <si>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</si>
  <si>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</si>
  <si>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</si>
  <si>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</si>
  <si>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</si>
  <si>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</si>
  <si>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</si>
  <si>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</si>
  <si>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</si>
  <si>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</si>
  <si>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</si>
  <si>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</si>
  <si>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</si>
  <si>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</si>
  <si>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</si>
  <si>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</si>
  <si>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</si>
  <si>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</si>
  <si>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</si>
  <si>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</si>
  <si>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</si>
  <si>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</si>
  <si>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</si>
  <si>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</si>
  <si>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</si>
  <si>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</si>
  <si>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</si>
  <si>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</si>
  <si>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</si>
  <si>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</si>
  <si>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</si>
  <si>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</si>
  <si>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</si>
  <si>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</si>
  <si>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</si>
  <si>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</si>
  <si>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</si>
  <si>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</si>
  <si>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</si>
  <si>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</si>
  <si>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</si>
  <si>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</si>
  <si>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</si>
  <si>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</si>
  <si>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</si>
  <si>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</si>
  <si>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</si>
  <si>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</si>
  <si>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</si>
  <si>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</si>
  <si>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</si>
  <si>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</si>
  <si>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</si>
  <si>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</si>
  <si>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</si>
  <si>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</si>
  <si>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</si>
  <si>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</si>
  <si>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</si>
  <si>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</si>
  <si>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</si>
  <si>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</si>
  <si>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</si>
  <si>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</si>
  <si>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</si>
  <si>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</si>
  <si>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</si>
  <si>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</si>
  <si>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</si>
  <si>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</si>
  <si>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</si>
  <si>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</si>
  <si>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</si>
  <si>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</si>
  <si>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</si>
  <si>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</si>
  <si>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</si>
  <si>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</si>
  <si>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</si>
  <si>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</si>
  <si>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</si>
  <si>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</si>
  <si>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</si>
  <si>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</si>
  <si>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</si>
  <si>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</si>
  <si>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</si>
  <si>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</si>
  <si>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</si>
  <si>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</si>
  <si>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</si>
  <si>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</si>
  <si>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</si>
  <si>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</si>
  <si>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</si>
  <si>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</si>
  <si>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</si>
  <si>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</si>
  <si>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</si>
  <si>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</si>
  <si>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</si>
  <si>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</si>
  <si>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</si>
  <si>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</si>
  <si>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</si>
  <si>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</si>
  <si>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</si>
  <si>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</si>
  <si>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</si>
  <si>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</si>
  <si>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</si>
  <si>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</si>
  <si>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</si>
  <si>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</si>
  <si>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</si>
  <si>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</si>
  <si>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</si>
  <si>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</si>
  <si>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</si>
  <si>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</si>
  <si>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</si>
  <si>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</si>
  <si>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</si>
  <si>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</si>
  <si>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</si>
  <si>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</si>
  <si>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</si>
  <si>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</si>
  <si>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</si>
  <si>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</si>
  <si>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</si>
  <si>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</si>
  <si>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</si>
  <si>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</si>
  <si>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</si>
  <si>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</si>
  <si>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</si>
  <si>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</si>
  <si>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</si>
  <si>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</si>
  <si>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</si>
  <si>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</si>
  <si>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</si>
  <si>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</si>
  <si>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</si>
  <si>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</si>
  <si>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</si>
  <si>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</si>
  <si>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</si>
  <si>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</si>
  <si>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</si>
  <si>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</si>
  <si>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</si>
  <si>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</si>
  <si>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</si>
  <si>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</si>
  <si>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</si>
  <si>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</si>
  <si>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</si>
  <si>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</si>
  <si>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</si>
  <si>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</si>
  <si>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</si>
  <si>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</si>
  <si>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</si>
  <si>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</si>
  <si>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</si>
  <si>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</si>
  <si>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</si>
  <si>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</si>
  <si>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</si>
  <si>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</si>
  <si>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</si>
  <si>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</si>
  <si>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</si>
  <si>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</si>
  <si>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</si>
  <si>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</si>
  <si>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</si>
  <si>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</si>
  <si>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</si>
  <si>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</si>
  <si>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</si>
  <si>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</si>
  <si>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</si>
  <si>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</si>
  <si>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</si>
  <si>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</si>
  <si>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</si>
  <si>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</si>
  <si>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</si>
  <si>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</si>
  <si>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</si>
  <si>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</si>
  <si>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</si>
  <si>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</si>
  <si>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</si>
  <si>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</si>
  <si>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</si>
  <si>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</si>
  <si>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</si>
  <si>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</si>
  <si>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</si>
  <si>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</si>
  <si>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</si>
  <si>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</si>
  <si>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</si>
  <si>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</si>
  <si>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</si>
  <si>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</si>
  <si>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</si>
  <si>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</si>
  <si>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</si>
  <si>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</si>
  <si>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</si>
  <si>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</si>
  <si>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</si>
  <si>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</si>
  <si>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</si>
  <si>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</si>
  <si>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</si>
  <si>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</si>
  <si>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</si>
  <si>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</si>
  <si>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</si>
  <si>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</si>
  <si>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</si>
  <si>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</si>
  <si>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</si>
  <si>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</si>
  <si>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</si>
  <si>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</si>
  <si>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</si>
  <si>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</si>
  <si>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</si>
  <si>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</si>
  <si>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</si>
  <si>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</si>
  <si>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</si>
  <si>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</si>
  <si>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</si>
  <si>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</si>
  <si>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</si>
  <si>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</si>
  <si>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</si>
  <si>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</si>
  <si>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</si>
  <si>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</si>
  <si>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</si>
  <si>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</si>
  <si>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</si>
  <si>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</si>
  <si>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</si>
  <si>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</si>
  <si>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</si>
  <si>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</si>
  <si>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</si>
  <si>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</si>
  <si>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</si>
  <si>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</si>
  <si>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</si>
  <si>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</si>
  <si>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</si>
  <si>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</si>
  <si>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</si>
  <si>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</si>
  <si>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</si>
  <si>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</si>
  <si>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</si>
  <si>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</si>
  <si>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</si>
  <si>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</si>
  <si>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</si>
  <si>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</si>
  <si>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</si>
  <si>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</si>
  <si>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</si>
  <si>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</si>
  <si>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</si>
  <si>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</si>
  <si>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</si>
  <si>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</si>
  <si>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</si>
  <si>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</si>
  <si>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</si>
  <si>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</si>
  <si>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</si>
  <si>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</si>
  <si>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</si>
  <si>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</si>
  <si>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</si>
  <si>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</si>
  <si>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</si>
  <si>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</si>
  <si>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</si>
  <si>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</si>
  <si>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</si>
  <si>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</si>
  <si>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</si>
  <si>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</si>
  <si>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</si>
  <si>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</si>
  <si>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</si>
  <si>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</si>
  <si>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</si>
  <si>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</si>
  <si>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</si>
  <si>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</si>
  <si>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</si>
  <si>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</si>
  <si>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</si>
  <si>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</si>
  <si>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</si>
  <si>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</si>
  <si>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</si>
  <si>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</si>
  <si>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</si>
  <si>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</si>
  <si>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</si>
  <si>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</si>
  <si>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</si>
  <si>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</si>
  <si>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</si>
  <si>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</si>
  <si>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</si>
  <si>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</si>
  <si>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</si>
  <si>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</si>
  <si>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</si>
  <si>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</si>
  <si>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</si>
  <si>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</si>
  <si>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</si>
  <si>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</si>
  <si>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</si>
  <si>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</si>
  <si>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</si>
  <si>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</si>
  <si>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</si>
  <si>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</si>
  <si>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</si>
  <si>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</si>
  <si>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</si>
  <si>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</si>
  <si>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</si>
  <si>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</si>
  <si>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</si>
  <si>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</si>
  <si>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</si>
  <si>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</si>
  <si>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</si>
  <si>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</si>
  <si>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</si>
  <si>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</si>
  <si>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</si>
  <si>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</si>
  <si>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</si>
  <si>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</si>
  <si>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</si>
  <si>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</si>
  <si>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</si>
  <si>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</si>
  <si>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</si>
  <si>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</si>
  <si>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</si>
  <si>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</si>
  <si>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</si>
  <si>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</si>
  <si>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</si>
  <si>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</si>
  <si>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</si>
  <si>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</si>
  <si>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</si>
  <si>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</si>
  <si>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</si>
  <si>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</si>
  <si>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</si>
  <si>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</si>
  <si>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</si>
  <si>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</si>
  <si>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</si>
  <si>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</si>
  <si>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</si>
  <si>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</si>
  <si>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</si>
  <si>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</si>
  <si>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</si>
  <si>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</si>
  <si>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</si>
  <si>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</si>
  <si>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</si>
  <si>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</si>
  <si>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</si>
  <si>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</si>
  <si>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</si>
  <si>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</si>
  <si>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</si>
  <si>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</si>
  <si>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</si>
  <si>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</si>
  <si>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</si>
  <si>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</si>
  <si>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</si>
  <si>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</si>
  <si>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</si>
  <si>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</si>
  <si>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</si>
  <si>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</si>
  <si>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</si>
  <si>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</si>
  <si>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</si>
  <si>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</si>
  <si>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</si>
  <si>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</si>
  <si>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</si>
  <si>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</si>
  <si>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</si>
  <si>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</si>
  <si>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</si>
  <si>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</si>
  <si>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</si>
  <si>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</si>
  <si>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</si>
  <si>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</si>
  <si>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</si>
  <si>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</si>
  <si>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</si>
  <si>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</si>
  <si>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</si>
  <si>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</si>
  <si>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</si>
  <si>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</si>
  <si>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</si>
  <si>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</si>
  <si>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</si>
  <si>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</si>
  <si>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</si>
  <si>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</si>
  <si>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</si>
  <si>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</si>
  <si>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</si>
  <si>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</si>
  <si>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</si>
  <si>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</si>
  <si>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</si>
  <si>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</si>
  <si>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</si>
  <si>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</si>
  <si>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</si>
  <si>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</si>
  <si>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</si>
  <si>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</si>
  <si>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</si>
  <si>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</si>
  <si>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</si>
  <si>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</si>
  <si>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</si>
  <si>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</si>
  <si>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</si>
  <si>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</si>
  <si>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</si>
  <si>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</si>
  <si>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</si>
  <si>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</si>
  <si>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</si>
  <si>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</si>
  <si>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</si>
  <si>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</si>
  <si>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</si>
  <si>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</si>
  <si>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</si>
  <si>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</si>
  <si>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</si>
  <si>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</si>
  <si>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</si>
  <si>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</si>
  <si>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</si>
  <si>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</si>
  <si>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</si>
  <si>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</si>
  <si>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</si>
  <si>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</si>
  <si>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</si>
  <si>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</si>
  <si>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</si>
  <si>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</si>
  <si>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</si>
  <si>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</si>
  <si>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</si>
  <si>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</si>
  <si>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</si>
  <si>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</si>
  <si>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</si>
  <si>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</si>
  <si>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</si>
  <si>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</si>
  <si>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</si>
  <si>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</si>
  <si>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</si>
  <si>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</si>
  <si>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</si>
  <si>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</si>
  <si>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</si>
  <si>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</si>
  <si>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</si>
  <si>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</si>
  <si>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</si>
  <si>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</si>
  <si>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</si>
  <si>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</si>
  <si>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</si>
  <si>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</si>
  <si>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</si>
  <si>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</si>
  <si>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</si>
  <si>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</si>
  <si>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</si>
  <si>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</si>
  <si>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</si>
  <si>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</si>
  <si>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</si>
  <si>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</si>
  <si>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</si>
  <si>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</si>
  <si>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</si>
  <si>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</si>
  <si>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</si>
  <si>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</si>
  <si>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</si>
  <si>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</si>
  <si>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</si>
  <si>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</si>
  <si>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</si>
  <si>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</si>
  <si>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</si>
  <si>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</si>
  <si>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</si>
  <si>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</si>
  <si>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</si>
  <si>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</si>
  <si>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</si>
  <si>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</si>
  <si>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</si>
  <si>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</si>
  <si>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</si>
  <si>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</si>
  <si>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</si>
  <si>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</si>
  <si>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</si>
  <si>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</si>
  <si>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</si>
  <si>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</si>
  <si>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</si>
  <si>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</si>
  <si>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</si>
  <si>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</si>
  <si>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</si>
  <si>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</si>
  <si>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</si>
  <si>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</si>
  <si>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</si>
  <si>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</si>
  <si>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</si>
  <si>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</si>
  <si>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</si>
  <si>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</si>
  <si>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</si>
  <si>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</si>
  <si>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</si>
  <si>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</si>
  <si>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</si>
  <si>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</si>
  <si>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</si>
  <si>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</si>
  <si>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</si>
  <si>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</si>
  <si>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</si>
  <si>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</si>
  <si>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</si>
  <si>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</si>
  <si>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</si>
  <si>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</si>
  <si>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</si>
  <si>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</si>
  <si>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</si>
  <si>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</si>
  <si>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</si>
  <si>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</si>
  <si>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</si>
  <si>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</si>
  <si>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</si>
  <si>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</si>
  <si>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</si>
  <si>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</si>
  <si>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</si>
  <si>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</si>
  <si>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</si>
  <si>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</si>
  <si>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</si>
  <si>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</si>
  <si>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</si>
  <si>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</si>
  <si>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</si>
  <si>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</si>
  <si>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</si>
  <si>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</si>
  <si>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</si>
  <si>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</si>
  <si>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</si>
  <si>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</si>
  <si>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</si>
  <si>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</si>
  <si>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</si>
  <si>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</si>
  <si>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</si>
  <si>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</si>
  <si>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</si>
  <si>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</si>
  <si>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</si>
  <si>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</si>
  <si>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</si>
  <si>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</si>
  <si>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</si>
  <si>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</si>
  <si>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</si>
  <si>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</si>
  <si>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</si>
  <si>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</si>
  <si>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</si>
  <si>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</si>
  <si>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</si>
  <si>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</si>
  <si>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</si>
  <si>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</si>
  <si>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</si>
  <si>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</si>
  <si>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</si>
  <si>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</si>
  <si>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</si>
  <si>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</si>
  <si>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</si>
  <si>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</si>
  <si>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</si>
  <si>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</si>
  <si>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</si>
  <si>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</si>
  <si>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</si>
  <si>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</si>
  <si>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</si>
  <si>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</si>
  <si>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</si>
  <si>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</si>
  <si>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</si>
  <si>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</si>
  <si>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</si>
  <si>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</si>
  <si>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</si>
  <si>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</si>
  <si>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</si>
  <si>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</si>
  <si>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</si>
  <si>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</si>
  <si>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</si>
  <si>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</si>
  <si>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</si>
  <si>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</si>
  <si>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</si>
  <si>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</si>
  <si>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</si>
  <si>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</si>
  <si>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</si>
  <si>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</si>
  <si>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</si>
  <si>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</si>
  <si>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</si>
  <si>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</si>
  <si>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</si>
  <si>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</si>
  <si>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</si>
  <si>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</si>
  <si>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</si>
  <si>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</si>
  <si>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</si>
  <si>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</si>
  <si>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</si>
  <si>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</si>
  <si>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</si>
  <si>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</si>
  <si>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</si>
  <si>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</si>
  <si>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</si>
  <si>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</si>
  <si>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</si>
  <si>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</si>
  <si>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</si>
  <si>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</si>
  <si>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</si>
  <si>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</si>
  <si>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</si>
  <si>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</si>
  <si>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</si>
  <si>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</si>
  <si>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</si>
  <si>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</si>
  <si>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</si>
  <si>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</si>
  <si>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</si>
  <si>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</si>
  <si>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</si>
  <si>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</si>
  <si>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</si>
  <si>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</si>
  <si>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</si>
  <si>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</si>
  <si>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</si>
  <si>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</si>
  <si>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</si>
  <si>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</si>
  <si>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</si>
  <si>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</si>
  <si>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</si>
  <si>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</si>
  <si>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</si>
  <si>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</si>
  <si>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</si>
  <si>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</si>
  <si>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</si>
  <si>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</si>
  <si>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</si>
  <si>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</si>
  <si>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</si>
  <si>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</si>
  <si>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</si>
  <si>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</si>
  <si>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</si>
  <si>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</si>
  <si>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</si>
  <si>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</si>
  <si>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</si>
  <si>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</si>
  <si>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</si>
  <si>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</si>
  <si>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</si>
  <si>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</si>
  <si>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</si>
  <si>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</si>
  <si>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</si>
  <si>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</si>
  <si>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</si>
  <si>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</si>
  <si>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</si>
  <si>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</si>
  <si>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</si>
  <si>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</si>
  <si>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</si>
  <si>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</si>
  <si>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</si>
  <si>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</si>
  <si>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</si>
  <si>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</si>
  <si>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</si>
  <si>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</si>
  <si>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</si>
  <si>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</si>
  <si>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</si>
  <si>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</si>
  <si>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</si>
  <si>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</si>
  <si>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</si>
  <si>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</si>
  <si>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</si>
  <si>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</si>
  <si>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</si>
  <si>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</si>
  <si>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</si>
  <si>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</si>
  <si>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</si>
  <si>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</si>
  <si>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</si>
  <si>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</si>
  <si>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</si>
  <si>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</si>
  <si>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</si>
  <si>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</si>
  <si>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</si>
  <si>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</si>
  <si>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</si>
  <si>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</si>
  <si>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</si>
  <si>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</si>
  <si>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</si>
  <si>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</si>
  <si>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</si>
  <si>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</si>
  <si>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</si>
  <si>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</si>
  <si>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</si>
  <si>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</si>
  <si>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</si>
  <si>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</si>
  <si>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</si>
  <si>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</si>
  <si>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</si>
  <si>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</si>
  <si>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</si>
  <si>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</si>
  <si>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</si>
  <si>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</si>
  <si>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</si>
  <si>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</si>
  <si>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</si>
  <si>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</si>
  <si>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</si>
  <si>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</si>
  <si>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</si>
  <si>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</si>
  <si>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</si>
  <si>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</si>
  <si>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</si>
  <si>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</si>
  <si>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</si>
  <si>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</si>
  <si>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</si>
  <si>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</si>
  <si>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</si>
  <si>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</si>
  <si>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</si>
  <si>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</si>
  <si>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</si>
  <si>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</si>
  <si>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</si>
  <si>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</si>
  <si>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</si>
  <si>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</si>
  <si>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</si>
  <si>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</si>
  <si>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</si>
  <si>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</si>
  <si>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</si>
  <si>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</si>
  <si>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</si>
  <si>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</si>
  <si>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</si>
  <si>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</si>
  <si>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</si>
  <si>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</si>
  <si>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</si>
  <si>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</si>
  <si>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</si>
  <si>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</si>
  <si>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</si>
  <si>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</si>
  <si>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</si>
  <si>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</si>
  <si>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</si>
  <si>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</si>
  <si>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</si>
  <si>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</si>
  <si>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</si>
  <si>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</si>
  <si>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</si>
  <si>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</si>
  <si>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</si>
  <si>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</si>
  <si>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</si>
  <si>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</si>
  <si>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</si>
  <si>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</si>
  <si>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</si>
  <si>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</si>
  <si>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</si>
  <si>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</si>
  <si>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</si>
  <si>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</si>
  <si>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</si>
  <si>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</si>
  <si>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</si>
  <si>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</si>
  <si>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</si>
  <si>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</si>
  <si>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</si>
  <si>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</si>
  <si>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</si>
  <si>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</si>
  <si>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</si>
  <si>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</si>
  <si>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</si>
  <si>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</si>
  <si>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</si>
  <si>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</si>
  <si>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</si>
  <si>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</si>
  <si>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</si>
  <si>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</si>
  <si>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</si>
  <si>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</si>
  <si>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</si>
  <si>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</si>
  <si>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</si>
  <si>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</si>
  <si>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</si>
  <si>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</si>
  <si>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</si>
  <si>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</si>
  <si>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</si>
  <si>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</si>
  <si>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</si>
  <si>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</si>
  <si>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</si>
  <si>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</si>
  <si>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</si>
  <si>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</si>
  <si>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</si>
  <si>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</si>
  <si>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</si>
  <si>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</si>
  <si>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</si>
  <si>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</si>
  <si>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</si>
  <si>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</si>
  <si>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</si>
  <si>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</si>
  <si>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</si>
  <si>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</si>
  <si>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</si>
  <si>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</si>
  <si>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</si>
  <si>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</si>
  <si>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</si>
  <si>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</si>
  <si>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</si>
  <si>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</si>
  <si>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</si>
  <si>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</si>
  <si>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</si>
  <si>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</si>
  <si>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</si>
  <si>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</si>
  <si>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</si>
  <si>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</si>
  <si>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</si>
  <si>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</si>
  <si>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</si>
  <si>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</si>
  <si>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</si>
  <si>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</si>
  <si>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</si>
  <si>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</si>
  <si>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</si>
  <si>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</si>
  <si>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</si>
  <si>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</si>
  <si>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</si>
  <si>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</si>
  <si>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</si>
  <si>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</si>
  <si>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</si>
  <si>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</si>
  <si>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</si>
  <si>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</si>
  <si>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</si>
  <si>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</si>
  <si>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</si>
  <si>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</si>
  <si>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</si>
  <si>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</si>
  <si>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</si>
  <si>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</si>
  <si>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</si>
  <si>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</si>
  <si>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</si>
  <si>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</si>
  <si>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</si>
  <si>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</si>
  <si>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</si>
  <si>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</si>
  <si>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</si>
  <si>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</si>
  <si>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</si>
  <si>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</si>
  <si>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</si>
  <si>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</si>
  <si>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</si>
  <si>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</si>
  <si>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</si>
  <si>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</si>
  <si>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</si>
  <si>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</si>
  <si>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</si>
  <si>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</si>
  <si>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</si>
  <si>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</si>
  <si>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</si>
  <si>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</si>
  <si>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</si>
  <si>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</si>
  <si>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</si>
  <si>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</si>
  <si>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</si>
  <si>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</si>
  <si>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</si>
  <si>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</si>
  <si>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</si>
  <si>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</si>
  <si>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</si>
  <si>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</si>
  <si>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</si>
  <si>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</si>
  <si>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</si>
  <si>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</si>
  <si>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</si>
  <si>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</si>
  <si>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</si>
  <si>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</si>
  <si>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</si>
  <si>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</si>
  <si>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</si>
  <si>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</si>
  <si>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</si>
  <si>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</si>
  <si>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</si>
  <si>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</si>
  <si>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</si>
  <si>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</si>
  <si>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</si>
  <si>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</si>
  <si>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</si>
  <si>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</si>
  <si>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</si>
  <si>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</si>
  <si>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</si>
  <si>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</si>
  <si>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</si>
  <si>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</si>
  <si>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</si>
  <si>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</si>
  <si>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</si>
  <si>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</si>
  <si>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</si>
  <si>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</si>
  <si>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</si>
  <si>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</si>
  <si>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</si>
  <si>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</si>
  <si>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</si>
  <si>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</si>
  <si>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</si>
  <si>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</si>
  <si>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</si>
  <si>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</si>
  <si>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</si>
  <si>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</si>
  <si>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</si>
  <si>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</si>
  <si>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</si>
  <si>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</si>
  <si>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</si>
  <si>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</si>
  <si>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</si>
  <si>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</si>
  <si>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</si>
  <si>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</si>
  <si>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</si>
  <si>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</si>
  <si>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</si>
  <si>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</si>
  <si>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</si>
  <si>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</si>
  <si>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</si>
  <si>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</si>
  <si>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</si>
  <si>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</si>
  <si>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</si>
  <si>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</si>
  <si>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</si>
  <si>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</si>
  <si>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</si>
  <si>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</si>
  <si>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</si>
  <si>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</si>
  <si>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</si>
  <si>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</si>
  <si>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</si>
  <si>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</si>
  <si>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</si>
  <si>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</si>
  <si>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</si>
  <si>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</si>
  <si>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</si>
  <si>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</si>
  <si>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</si>
  <si>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</si>
  <si>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</si>
  <si>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</si>
  <si>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</si>
  <si>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</si>
  <si>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</si>
  <si>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</si>
  <si>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</si>
  <si>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</si>
  <si>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</si>
  <si>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</si>
  <si>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</si>
  <si>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</si>
  <si>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</si>
  <si>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</si>
  <si>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</si>
  <si>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</si>
  <si>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</si>
  <si>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</si>
  <si>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</si>
  <si>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</si>
  <si>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</si>
  <si>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</si>
  <si>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</si>
  <si>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</si>
  <si>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</si>
  <si>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</si>
  <si>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</si>
  <si>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</si>
  <si>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</si>
  <si>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</si>
  <si>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</si>
  <si>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</si>
  <si>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</si>
  <si>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</si>
  <si>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</si>
  <si>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</si>
  <si>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</si>
  <si>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</si>
  <si>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</si>
  <si>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</si>
  <si>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</si>
  <si>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</si>
  <si>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</si>
  <si>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</si>
  <si>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</si>
  <si>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</si>
  <si>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</si>
  <si>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</si>
  <si>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</si>
  <si>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</si>
  <si>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</si>
  <si>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</si>
  <si>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</si>
  <si>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</si>
  <si>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</si>
  <si>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</si>
  <si>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</si>
  <si>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</si>
  <si>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</si>
  <si>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</si>
  <si>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</si>
  <si>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</si>
  <si>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</si>
  <si>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</si>
  <si>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</si>
  <si>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</si>
  <si>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</si>
  <si>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</si>
  <si>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</si>
  <si>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</si>
  <si>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</si>
  <si>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</si>
  <si>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</si>
  <si>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</si>
  <si>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</si>
  <si>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</si>
  <si>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</si>
  <si>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</si>
  <si>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</si>
  <si>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</si>
  <si>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</si>
  <si>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</si>
  <si>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</si>
  <si>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</si>
  <si>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</si>
  <si>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</si>
  <si>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</si>
  <si>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</si>
  <si>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</si>
  <si>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</si>
  <si>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</si>
  <si>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</si>
  <si>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</si>
  <si>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</si>
  <si>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</si>
  <si>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</si>
  <si>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</si>
  <si>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</si>
  <si>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</si>
  <si>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</si>
  <si>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</si>
  <si>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</si>
  <si>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</si>
  <si>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</si>
  <si>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</si>
  <si>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</si>
  <si>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</si>
  <si>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</si>
  <si>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</si>
  <si>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</si>
  <si>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</si>
  <si>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</si>
  <si>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</si>
  <si>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</si>
  <si>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</si>
  <si>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</si>
  <si>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</si>
  <si>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</si>
  <si>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</si>
  <si>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</si>
  <si>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</si>
  <si>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</si>
  <si>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</si>
  <si>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</si>
  <si>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</si>
  <si>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</si>
  <si>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</si>
  <si>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</si>
  <si>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</si>
  <si>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</si>
  <si>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</si>
  <si>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</si>
  <si>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</si>
  <si>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</si>
  <si>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</si>
  <si>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</si>
  <si>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</si>
  <si>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</si>
  <si>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</si>
  <si>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</si>
  <si>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</si>
  <si>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</si>
  <si>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</si>
  <si>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</si>
  <si>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</si>
  <si>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</si>
  <si>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</si>
  <si>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</si>
  <si>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</si>
  <si>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</si>
  <si>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</si>
  <si>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</si>
  <si>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</si>
  <si>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</si>
  <si>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</si>
  <si>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</si>
  <si>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</si>
  <si>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</si>
  <si>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</si>
  <si>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</si>
  <si>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</si>
  <si>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</si>
  <si>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</si>
  <si>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</si>
  <si>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</si>
  <si>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</si>
  <si>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</si>
  <si>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</si>
  <si>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</si>
  <si>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</si>
  <si>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</si>
  <si>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</si>
  <si>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</si>
  <si>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</si>
  <si>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</si>
  <si>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</si>
  <si>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</si>
  <si>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</si>
  <si>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</si>
  <si>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</si>
  <si>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</si>
  <si>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</si>
  <si>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</si>
  <si>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</si>
  <si>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</si>
  <si>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</si>
  <si>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</si>
  <si>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</si>
  <si>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</si>
  <si>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</si>
  <si>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</si>
  <si>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</si>
  <si>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</si>
  <si>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</si>
  <si>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</si>
  <si>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</si>
  <si>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</si>
  <si>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</si>
  <si>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</si>
  <si>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</si>
  <si>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</si>
  <si>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</si>
  <si>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</si>
  <si>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</si>
  <si>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</si>
  <si>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</si>
  <si>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</si>
  <si>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</si>
  <si>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</si>
  <si>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</si>
  <si>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</si>
  <si>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</si>
  <si>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</si>
  <si>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</si>
  <si>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</si>
  <si>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</si>
  <si>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</si>
  <si>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</si>
  <si>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</si>
  <si>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</si>
  <si>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</si>
  <si>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</si>
  <si>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</si>
  <si>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</si>
  <si>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</si>
  <si>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</si>
  <si>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</si>
  <si>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</si>
  <si>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</si>
  <si>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</si>
  <si>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</si>
  <si>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</si>
  <si>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</si>
  <si>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</si>
  <si>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</si>
  <si>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</si>
  <si>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</si>
  <si>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</si>
  <si>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</si>
  <si>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</si>
  <si>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</si>
  <si>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</si>
  <si>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</si>
  <si>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</si>
  <si>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</si>
  <si>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</si>
  <si>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</si>
  <si>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</si>
  <si>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</si>
  <si>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</si>
  <si>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</si>
  <si>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</si>
  <si>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</si>
  <si>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</si>
  <si>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</si>
  <si>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</si>
  <si>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</si>
  <si>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</si>
  <si>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</si>
  <si>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</si>
  <si>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</si>
  <si>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</si>
  <si>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</si>
  <si>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</si>
  <si>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</si>
  <si>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</si>
  <si>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</si>
  <si>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</si>
  <si>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</si>
  <si>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</si>
  <si>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</si>
  <si>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</si>
  <si>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</si>
  <si>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</si>
  <si>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</si>
  <si>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</si>
  <si>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</si>
  <si>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</si>
  <si>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</si>
  <si>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</si>
  <si>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</si>
  <si>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</si>
  <si>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</si>
  <si>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</si>
  <si>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</si>
  <si>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</si>
  <si>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</si>
  <si>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</si>
  <si>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</si>
  <si>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</si>
  <si>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</si>
  <si>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</si>
  <si>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</si>
  <si>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</si>
  <si>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</si>
  <si>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</si>
  <si>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</si>
  <si>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</si>
  <si>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</si>
  <si>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</si>
  <si>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</si>
  <si>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</si>
  <si>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</si>
  <si>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</si>
  <si>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</si>
  <si>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</si>
  <si>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</si>
  <si>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</si>
  <si>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</si>
  <si>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</si>
  <si>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</si>
  <si>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</si>
  <si>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</si>
  <si>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</si>
  <si>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</si>
  <si>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</si>
  <si>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</si>
  <si>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</si>
  <si>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</si>
  <si>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</si>
  <si>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</si>
  <si>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</si>
  <si>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</si>
  <si>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</si>
  <si>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</si>
  <si>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</si>
  <si>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</si>
  <si>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</si>
  <si>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</si>
  <si>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</si>
  <si>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</si>
  <si>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</si>
  <si>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</si>
  <si>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</si>
  <si>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</si>
  <si>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</si>
  <si>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</si>
  <si>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</si>
  <si>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</si>
  <si>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</si>
  <si>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</si>
  <si>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</si>
  <si>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</si>
  <si>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</si>
  <si>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</si>
  <si>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</si>
  <si>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</si>
  <si>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</si>
  <si>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</si>
  <si>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</si>
  <si>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</si>
  <si>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</si>
  <si>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</si>
  <si>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</si>
  <si>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</si>
  <si>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</si>
  <si>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</si>
  <si>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</si>
  <si>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</si>
  <si>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</si>
  <si>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</si>
  <si>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</si>
  <si>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</si>
  <si>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</si>
  <si>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</si>
  <si>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</si>
  <si>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</si>
  <si>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</si>
  <si>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</si>
  <si>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</si>
  <si>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</si>
  <si>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</si>
  <si>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</si>
  <si>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</si>
  <si>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</si>
  <si>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</si>
  <si>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</si>
  <si>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</si>
  <si>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</si>
  <si>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</si>
  <si>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</si>
  <si>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</si>
  <si>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</si>
  <si>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</si>
  <si>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</si>
  <si>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</si>
  <si>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</si>
  <si>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</si>
  <si>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</si>
  <si>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</si>
  <si>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</si>
  <si>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</si>
  <si>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</si>
  <si>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</si>
  <si>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</si>
  <si>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</si>
  <si>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</si>
  <si>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</si>
  <si>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</si>
  <si>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</si>
  <si>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</si>
  <si>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</si>
  <si>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</si>
  <si>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</si>
  <si>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</si>
  <si>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</si>
  <si>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</si>
  <si>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</si>
  <si>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</si>
  <si>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</si>
  <si>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</si>
  <si>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</si>
  <si>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</si>
  <si>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</si>
  <si>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</si>
  <si>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</si>
  <si>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</si>
  <si>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</si>
  <si>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</si>
  <si>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</si>
  <si>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</si>
  <si>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</si>
  <si>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</si>
  <si>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</si>
  <si>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</si>
  <si>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</si>
  <si>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</si>
  <si>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</si>
  <si>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</si>
  <si>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</si>
  <si>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</si>
  <si>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</si>
  <si>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</si>
  <si>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</si>
  <si>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</si>
  <si>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</si>
  <si>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</si>
  <si>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</si>
  <si>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</si>
  <si>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</si>
  <si>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</si>
  <si>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</si>
  <si>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</si>
  <si>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</si>
  <si>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</si>
  <si>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</si>
  <si>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</si>
  <si>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</si>
  <si>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</si>
  <si>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</si>
  <si>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</si>
  <si>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</si>
  <si>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</si>
  <si>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</si>
  <si>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</si>
  <si>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</si>
  <si>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</si>
  <si>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</si>
  <si>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</si>
  <si>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</si>
  <si>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</si>
  <si>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</si>
  <si>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</si>
  <si>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</si>
  <si>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</si>
  <si>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</si>
  <si>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</si>
  <si>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</si>
  <si>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</si>
  <si>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</si>
  <si>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</si>
  <si>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</si>
  <si>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</si>
  <si>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</si>
  <si>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</si>
  <si>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</si>
  <si>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</si>
  <si>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</si>
  <si>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</si>
  <si>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</si>
  <si>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</si>
  <si>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</si>
  <si>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</si>
  <si>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</si>
  <si>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</si>
  <si>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</si>
  <si>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</si>
  <si>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</si>
  <si>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</si>
  <si>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</si>
  <si>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</si>
  <si>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</si>
  <si>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</si>
  <si>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</si>
  <si>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</si>
  <si>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</si>
  <si>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</si>
  <si>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</si>
  <si>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</si>
  <si>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</si>
  <si>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</si>
  <si>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</si>
  <si>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</si>
  <si>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</si>
  <si>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</si>
  <si>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</si>
  <si>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</si>
  <si>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</si>
  <si>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</si>
  <si>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</si>
  <si>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</si>
  <si>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</si>
  <si>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</si>
  <si>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</si>
  <si>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</si>
  <si>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</si>
  <si>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</si>
  <si>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</si>
  <si>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</si>
  <si>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</si>
  <si>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</si>
  <si>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</si>
  <si>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</si>
  <si>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</si>
  <si>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</si>
  <si>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</si>
  <si>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</si>
  <si>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</si>
  <si>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</si>
  <si>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</si>
  <si>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</si>
  <si>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</si>
  <si>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</si>
  <si>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</si>
  <si>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</si>
  <si>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</si>
  <si>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</si>
  <si>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</si>
  <si>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</si>
  <si>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</si>
  <si>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</si>
  <si>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</si>
  <si>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</si>
  <si>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</si>
  <si>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</si>
  <si>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</si>
  <si>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</si>
  <si>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</si>
  <si>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</si>
  <si>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</si>
  <si>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</si>
  <si>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</si>
  <si>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</si>
  <si>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</si>
  <si>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</si>
  <si>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</si>
  <si>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</si>
  <si>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</si>
  <si>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</si>
  <si>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</si>
  <si>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</si>
  <si>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</si>
  <si>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</si>
  <si>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</si>
  <si>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</si>
  <si>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</si>
  <si>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</si>
  <si>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</si>
  <si>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</si>
  <si>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</si>
  <si>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</si>
  <si>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</si>
  <si>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</si>
  <si>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</si>
  <si>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</si>
  <si>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</si>
  <si>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</si>
  <si>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</si>
  <si>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</si>
  <si>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</si>
  <si>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</si>
  <si>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</si>
  <si>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</si>
  <si>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</si>
  <si>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</si>
  <si>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</si>
  <si>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</si>
  <si>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</si>
  <si>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</si>
  <si>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</si>
  <si>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</si>
  <si>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</si>
  <si>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</si>
  <si>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</si>
  <si>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</si>
  <si>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</si>
  <si>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</si>
  <si>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</si>
  <si>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</si>
  <si>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</si>
  <si>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</si>
  <si>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</si>
  <si>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</si>
  <si>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</si>
  <si>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</si>
  <si>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</si>
  <si>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</si>
  <si>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</si>
  <si>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</si>
  <si>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</si>
  <si>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</si>
  <si>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</si>
  <si>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</si>
  <si>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</si>
  <si>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</si>
  <si>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</si>
  <si>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</si>
  <si>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</si>
  <si>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</si>
  <si>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</si>
  <si>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</si>
  <si>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</si>
  <si>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</si>
  <si>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</si>
  <si>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</si>
  <si>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</si>
  <si>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</si>
  <si>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</si>
  <si>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</si>
  <si>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</si>
  <si>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</si>
  <si>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</si>
  <si>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</si>
  <si>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</si>
  <si>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</si>
  <si>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</si>
  <si>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</si>
  <si>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</si>
  <si>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</si>
  <si>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</si>
  <si>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</si>
  <si>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</si>
  <si>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</si>
  <si>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</si>
  <si>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</si>
  <si>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</si>
  <si>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</si>
  <si>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</si>
  <si>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</si>
  <si>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</si>
  <si>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</si>
  <si>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</si>
  <si>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</si>
  <si>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</si>
  <si>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</si>
  <si>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</si>
  <si>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</si>
  <si>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</si>
  <si>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</si>
  <si>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</si>
  <si>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</si>
  <si>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</si>
  <si>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</si>
  <si>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</si>
  <si>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</si>
  <si>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</si>
  <si>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</si>
  <si>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</si>
  <si>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</si>
  <si>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</si>
  <si>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</si>
  <si>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</si>
  <si>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</si>
  <si>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</si>
  <si>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</si>
  <si>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</si>
  <si>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</si>
  <si>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</si>
  <si>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</si>
  <si>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</si>
  <si>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</si>
  <si>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</si>
  <si>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</si>
  <si>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</si>
  <si>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</si>
  <si>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</si>
  <si>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</si>
  <si>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</si>
  <si>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</si>
  <si>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</si>
  <si>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</si>
  <si>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</si>
  <si>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</si>
  <si>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</si>
  <si>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</si>
  <si>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</si>
  <si>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</si>
  <si>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</si>
  <si>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</si>
  <si>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</si>
  <si>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</si>
  <si>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</si>
  <si>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</si>
  <si>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</si>
  <si>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</si>
  <si>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</si>
  <si>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</si>
  <si>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</si>
  <si>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</si>
  <si>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</si>
  <si>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</si>
  <si>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</si>
  <si>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</si>
  <si>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</si>
  <si>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</si>
  <si>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</si>
  <si>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</si>
  <si>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</si>
  <si>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</si>
  <si>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</si>
  <si>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</si>
  <si>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</si>
  <si>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</si>
  <si>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</si>
  <si>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</si>
  <si>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</si>
  <si>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</si>
  <si>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</si>
  <si>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</si>
  <si>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</si>
  <si>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</si>
  <si>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</si>
  <si>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</si>
  <si>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</si>
  <si>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</si>
  <si>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</si>
  <si>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</si>
  <si>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</si>
  <si>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</si>
  <si>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</si>
  <si>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</si>
  <si>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</si>
  <si>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</si>
  <si>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</si>
  <si>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</si>
  <si>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</si>
  <si>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</si>
  <si>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</si>
  <si>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</si>
  <si>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</si>
  <si>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</si>
  <si>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</si>
  <si>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</si>
  <si>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</si>
  <si>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</si>
  <si>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</si>
  <si>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</si>
  <si>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</si>
  <si>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</si>
  <si>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</si>
  <si>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</si>
  <si>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</si>
  <si>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</si>
  <si>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</si>
  <si>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</si>
  <si>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</si>
  <si>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</si>
  <si>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</si>
  <si>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</si>
  <si>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</si>
  <si>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</si>
  <si>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</si>
  <si>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</si>
  <si>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</si>
  <si>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</si>
  <si>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</si>
  <si>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</si>
  <si>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</si>
  <si>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</si>
  <si>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</si>
  <si>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</si>
  <si>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</si>
  <si>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</si>
  <si>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</si>
  <si>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</si>
  <si>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</si>
  <si>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</si>
  <si>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</si>
  <si>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</si>
  <si>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</si>
  <si>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</si>
  <si>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</si>
  <si>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</si>
  <si>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</si>
  <si>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</si>
  <si>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</si>
  <si>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</si>
  <si>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</si>
  <si>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</si>
  <si>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</si>
  <si>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</si>
  <si>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</si>
  <si>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</si>
  <si>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</si>
  <si>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</si>
  <si>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</si>
  <si>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</si>
  <si>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</si>
  <si>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</si>
  <si>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</si>
  <si>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</si>
  <si>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</si>
  <si>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</si>
  <si>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</si>
  <si>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</si>
  <si>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</si>
  <si>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</si>
  <si>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</si>
  <si>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</si>
  <si>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</si>
  <si>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</si>
  <si>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</si>
  <si>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</si>
  <si>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</si>
  <si>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</si>
  <si>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</si>
  <si>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</si>
  <si>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</si>
  <si>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</si>
  <si>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</si>
  <si>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</si>
  <si>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</si>
  <si>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</si>
  <si>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</si>
  <si>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</si>
  <si>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</si>
  <si>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</si>
  <si>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</si>
  <si>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</si>
  <si>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</si>
  <si>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</si>
  <si>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</si>
  <si>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</si>
  <si>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</si>
  <si>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</si>
  <si>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</si>
  <si>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</si>
  <si>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</si>
  <si>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</si>
  <si>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</si>
  <si>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</si>
  <si>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</si>
  <si>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</si>
  <si>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</si>
  <si>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</si>
  <si>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</si>
  <si>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</si>
  <si>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</si>
  <si>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</si>
  <si>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</si>
  <si>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</si>
  <si>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</si>
  <si>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</si>
  <si>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</si>
  <si>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</si>
  <si>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</si>
  <si>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</si>
  <si>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</si>
  <si>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</si>
  <si>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</si>
  <si>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</si>
  <si>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</si>
  <si>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</si>
  <si>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</si>
  <si>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</si>
  <si>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</si>
  <si>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</si>
  <si>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</si>
  <si>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</si>
  <si>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</si>
  <si>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</si>
  <si>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</si>
  <si>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</si>
  <si>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</si>
  <si>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</si>
  <si>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</si>
  <si>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</si>
  <si>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</si>
  <si>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</si>
  <si>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</si>
  <si>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</si>
  <si>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</si>
  <si>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</si>
  <si>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</si>
  <si>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</si>
  <si>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</si>
  <si>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</si>
  <si>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</si>
  <si>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</si>
  <si>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</si>
  <si>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</si>
  <si>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</si>
  <si>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</si>
  <si>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</si>
  <si>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</si>
  <si>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</si>
  <si>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</si>
  <si>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</si>
  <si>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</si>
  <si>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</si>
  <si>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</si>
  <si>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</si>
  <si>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</si>
  <si>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</si>
  <si>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</si>
  <si>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</si>
  <si>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</si>
  <si>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</si>
  <si>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</si>
  <si>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</si>
  <si>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</si>
  <si>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</si>
  <si>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</si>
  <si>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</si>
  <si>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</si>
  <si>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</si>
  <si>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</si>
  <si>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</si>
  <si>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</si>
  <si>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</si>
  <si>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</si>
  <si>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</si>
  <si>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</si>
  <si>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</si>
  <si>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</si>
  <si>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</si>
  <si>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</si>
  <si>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</si>
  <si>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</si>
  <si>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</si>
  <si>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</si>
  <si>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</si>
  <si>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</si>
  <si>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</si>
  <si>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</si>
  <si>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</si>
  <si>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</si>
  <si>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</si>
  <si>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</si>
  <si>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</si>
  <si>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</si>
  <si>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</si>
  <si>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</si>
  <si>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</si>
  <si>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</si>
  <si>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</si>
  <si>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</si>
  <si>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</si>
  <si>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</si>
  <si>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</si>
  <si>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</si>
  <si>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</si>
  <si>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</si>
  <si>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</si>
  <si>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</si>
  <si>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</si>
  <si>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</si>
  <si>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</si>
  <si>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</si>
  <si>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</si>
  <si>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</si>
  <si>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</si>
  <si>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</si>
  <si>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</si>
  <si>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</si>
  <si>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</si>
  <si>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</si>
  <si>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</si>
  <si>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</si>
  <si>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</si>
  <si>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</si>
  <si>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</si>
  <si>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</si>
  <si>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</si>
  <si>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</si>
  <si>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</si>
  <si>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</si>
  <si>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</si>
  <si>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</si>
  <si>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</si>
  <si>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</si>
  <si>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</si>
  <si>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</si>
  <si>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</si>
  <si>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</si>
  <si>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</si>
  <si>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</si>
  <si>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</si>
  <si>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</si>
  <si>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</si>
  <si>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</si>
  <si>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</si>
  <si>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</si>
  <si>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</si>
  <si>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</si>
  <si>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</si>
  <si>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</si>
  <si>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</si>
  <si>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</si>
  <si>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</si>
  <si>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</si>
  <si>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</si>
  <si>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</si>
  <si>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</si>
  <si>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</si>
  <si>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</si>
  <si>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</si>
  <si>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</si>
  <si>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</si>
  <si>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</si>
  <si>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</si>
  <si>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</si>
  <si>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</si>
  <si>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</si>
  <si>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</si>
  <si>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</si>
  <si>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</si>
  <si>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</si>
  <si>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</si>
  <si>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</si>
  <si>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</si>
  <si>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</si>
  <si>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</si>
  <si>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</si>
  <si>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</si>
  <si>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</si>
  <si>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</si>
  <si>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</si>
  <si>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</si>
  <si>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</si>
  <si>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</si>
  <si>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</si>
  <si>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</si>
  <si>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</si>
  <si>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</si>
  <si>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</si>
  <si>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</si>
  <si>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</si>
  <si>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</si>
  <si>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</si>
  <si>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</si>
  <si>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</si>
  <si>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</si>
  <si>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</si>
  <si>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</si>
  <si>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</si>
  <si>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</si>
  <si>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</si>
  <si>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</si>
  <si>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</si>
  <si>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</si>
  <si>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</si>
  <si>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</si>
  <si>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</si>
  <si>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</si>
  <si>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</si>
  <si>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</si>
  <si>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</si>
  <si>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</si>
  <si>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</si>
  <si>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</si>
  <si>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</si>
  <si>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</si>
  <si>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</si>
  <si>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</si>
  <si>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</si>
  <si>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</si>
  <si>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</si>
  <si>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</si>
  <si>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</si>
  <si>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</si>
  <si>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</si>
  <si>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</si>
  <si>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</si>
  <si>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</si>
  <si>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</si>
  <si>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</si>
  <si>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</si>
  <si>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</si>
  <si>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</si>
  <si>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</si>
  <si>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</si>
  <si>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</si>
  <si>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</si>
  <si>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</si>
  <si>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</si>
  <si>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</si>
  <si>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</si>
  <si>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</si>
  <si>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</si>
  <si>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</si>
  <si>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</si>
  <si>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</si>
  <si>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</si>
  <si>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</si>
  <si>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</si>
  <si>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</si>
  <si>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</si>
  <si>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</si>
  <si>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</si>
  <si>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</si>
  <si>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</si>
  <si>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</si>
  <si>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</si>
  <si>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</si>
  <si>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</si>
  <si>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</si>
  <si>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</si>
  <si>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</si>
  <si>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</si>
  <si>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</si>
  <si>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</si>
  <si>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</si>
  <si>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</si>
  <si>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</si>
  <si>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</si>
  <si>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</si>
  <si>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</si>
  <si>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</si>
  <si>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</si>
  <si>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</si>
  <si>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</si>
  <si>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</si>
  <si>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</si>
  <si>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</si>
  <si>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</si>
  <si>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</si>
  <si>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</si>
  <si>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</si>
  <si>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</si>
  <si>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</si>
  <si>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</si>
  <si>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</si>
  <si>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</si>
  <si>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</si>
  <si>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</si>
  <si>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</si>
  <si>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</si>
  <si>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</si>
  <si>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</si>
  <si>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</si>
  <si>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</si>
  <si>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</si>
  <si>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</si>
  <si>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</si>
  <si>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</si>
  <si>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</si>
  <si>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</si>
  <si>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</si>
  <si>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</si>
  <si>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</si>
  <si>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</si>
  <si>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</si>
  <si>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</si>
  <si>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</si>
  <si>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</si>
  <si>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</si>
  <si>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</si>
  <si>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</si>
  <si>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</si>
  <si>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</si>
  <si>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</si>
  <si>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</si>
  <si>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</si>
  <si>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</si>
  <si>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</si>
  <si>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</si>
  <si>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</si>
  <si>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</si>
  <si>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</si>
  <si>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</si>
  <si>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</si>
  <si>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</si>
  <si>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</si>
  <si>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</si>
  <si>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</si>
  <si>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</si>
  <si>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</si>
  <si>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</si>
  <si>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</si>
  <si>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</si>
  <si>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</si>
  <si>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</si>
  <si>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</si>
  <si>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</si>
  <si>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</si>
  <si>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</si>
  <si>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</si>
  <si>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</si>
  <si>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</si>
  <si>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</si>
  <si>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</si>
  <si>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</si>
  <si>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</si>
  <si>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</si>
  <si>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</si>
  <si>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</si>
  <si>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</si>
  <si>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</si>
  <si>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</si>
  <si>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</si>
  <si>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</si>
  <si>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</si>
  <si>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</si>
  <si>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</si>
  <si>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</si>
  <si>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</si>
  <si>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</si>
  <si>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</si>
  <si>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</si>
  <si>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</si>
  <si>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</si>
  <si>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</si>
  <si>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</si>
  <si>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</si>
  <si>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</si>
  <si>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</si>
  <si>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</si>
  <si>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</si>
  <si>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</si>
  <si>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</si>
  <si>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</si>
  <si>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</si>
  <si>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</si>
  <si>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</si>
  <si>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</si>
  <si>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</si>
  <si>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</si>
  <si>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</si>
  <si>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</si>
  <si>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</si>
  <si>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</si>
  <si>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</si>
  <si>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</si>
  <si>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</si>
  <si>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</si>
  <si>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</si>
  <si>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</si>
  <si>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</si>
  <si>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</si>
  <si>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</si>
  <si>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</si>
  <si>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</si>
  <si>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</si>
  <si>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</si>
  <si>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</si>
  <si>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</si>
  <si>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</si>
  <si>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</si>
  <si>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</si>
  <si>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</si>
  <si>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</si>
  <si>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</si>
  <si>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</si>
  <si>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</si>
  <si>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</si>
  <si>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</si>
  <si>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</si>
  <si>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</si>
  <si>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</si>
  <si>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</si>
  <si>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</si>
  <si>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</si>
  <si>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</si>
  <si>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</si>
  <si>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</si>
  <si>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</si>
  <si>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</si>
  <si>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</si>
  <si>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</si>
  <si>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</si>
  <si>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</si>
  <si>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</si>
  <si>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</si>
  <si>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</si>
  <si>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</si>
  <si>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</si>
  <si>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</si>
  <si>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</si>
  <si>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</si>
  <si>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</si>
  <si>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</si>
  <si>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</si>
  <si>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</si>
  <si>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</si>
  <si>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</si>
  <si>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</si>
  <si>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</si>
  <si>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</si>
  <si>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</si>
  <si>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</si>
  <si>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</si>
  <si>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</si>
  <si>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</si>
  <si>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</si>
  <si>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</si>
  <si>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</si>
  <si>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</si>
  <si>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</si>
  <si>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</si>
  <si>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</si>
  <si>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</si>
  <si>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</si>
  <si>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</si>
  <si>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</si>
  <si>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</si>
  <si>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</si>
  <si>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</si>
  <si>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</si>
  <si>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</si>
  <si>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</si>
  <si>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</si>
  <si>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</si>
  <si>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</si>
  <si>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</si>
  <si>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</si>
  <si>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</si>
  <si>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</si>
  <si>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</si>
  <si>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</si>
  <si>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</si>
  <si>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</si>
  <si>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</si>
  <si>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</si>
  <si>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</si>
  <si>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</si>
  <si>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</si>
  <si>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</si>
  <si>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</si>
  <si>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</si>
  <si>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</si>
  <si>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</si>
  <si>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</si>
  <si>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</si>
  <si>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</si>
  <si>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</si>
  <si>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</si>
  <si>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</si>
  <si>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</si>
  <si>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</si>
  <si>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</si>
  <si>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</si>
  <si>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</si>
  <si>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</si>
  <si>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</si>
  <si>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</si>
  <si>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</si>
  <si>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</si>
  <si>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</si>
  <si>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</si>
  <si>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</si>
  <si>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</si>
  <si>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</si>
  <si>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</si>
  <si>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</si>
  <si>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</si>
  <si>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</si>
  <si>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</si>
  <si>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</si>
  <si>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</si>
  <si>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</si>
  <si>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</si>
  <si>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</si>
  <si>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</si>
  <si>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</si>
  <si>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</si>
  <si>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</si>
  <si>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</si>
  <si>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</si>
  <si>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</si>
  <si>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</si>
  <si>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</si>
  <si>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</si>
  <si>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</si>
  <si>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</si>
  <si>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</si>
  <si>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</si>
  <si>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</si>
  <si>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</si>
  <si>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</si>
  <si>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</si>
  <si>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</si>
  <si>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</si>
  <si>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</si>
  <si>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</si>
  <si>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</si>
  <si>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</si>
  <si>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</si>
  <si>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</si>
  <si>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</si>
  <si>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</si>
  <si>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</si>
  <si>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</si>
  <si>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</si>
  <si>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</si>
  <si>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</si>
  <si>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</si>
  <si>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</si>
  <si>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</si>
  <si>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</si>
  <si>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</si>
  <si>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</si>
  <si>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</si>
  <si>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</si>
  <si>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</si>
  <si>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</si>
  <si>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</si>
  <si>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</si>
  <si>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</si>
  <si>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</si>
  <si>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</si>
  <si>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</si>
  <si>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</si>
  <si>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</si>
  <si>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</si>
  <si>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</si>
  <si>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</si>
  <si>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</si>
  <si>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</si>
  <si>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</si>
  <si>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</si>
  <si>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</si>
  <si>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</si>
  <si>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</si>
  <si>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</si>
  <si>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</si>
  <si>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</si>
  <si>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</si>
  <si>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</si>
  <si>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</si>
  <si>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</si>
  <si>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</si>
  <si>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</si>
  <si>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</si>
  <si>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</si>
  <si>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</si>
  <si>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</si>
  <si>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</si>
  <si>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</si>
  <si>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</si>
  <si>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</si>
  <si>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</si>
  <si>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</si>
  <si>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</si>
  <si>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</si>
  <si>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</si>
  <si>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</si>
  <si>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</si>
  <si>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</si>
  <si>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</si>
  <si>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</si>
  <si>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</si>
  <si>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</si>
  <si>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</si>
  <si>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</si>
  <si>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</si>
  <si>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</si>
  <si>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</si>
  <si>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</si>
  <si>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</si>
  <si>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</si>
  <si>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</si>
  <si>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</si>
  <si>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</si>
  <si>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</si>
  <si>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</si>
  <si>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</si>
  <si>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</si>
  <si>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</si>
  <si>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</si>
  <si>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</si>
  <si>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</si>
  <si>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</si>
  <si>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</si>
  <si>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</si>
  <si>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</si>
  <si>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</si>
  <si>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</si>
  <si>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</si>
  <si>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</si>
  <si>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</si>
  <si>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</si>
  <si>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</si>
  <si>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</si>
  <si>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</si>
  <si>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</si>
  <si>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</si>
  <si>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</si>
  <si>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</si>
  <si>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</si>
  <si>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</si>
  <si>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</si>
  <si>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</si>
  <si>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</si>
  <si>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</si>
  <si>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</si>
  <si>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</si>
  <si>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</si>
  <si>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</si>
  <si>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</si>
  <si>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</si>
  <si>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</si>
  <si>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</si>
  <si>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</si>
  <si>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</si>
  <si>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</si>
  <si>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</si>
  <si>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</si>
  <si>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</si>
  <si>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</si>
  <si>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</si>
  <si>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</si>
  <si>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</si>
  <si>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</si>
  <si>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</si>
  <si>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</si>
  <si>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</si>
  <si>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</si>
  <si>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</si>
  <si>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</si>
  <si>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</si>
  <si>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</si>
  <si>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</si>
  <si>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</si>
  <si>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</si>
  <si>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</si>
  <si>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</si>
  <si>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</si>
  <si>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</si>
  <si>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</si>
  <si>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</si>
  <si>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</si>
  <si>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</si>
  <si>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</si>
  <si>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</si>
  <si>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</si>
  <si>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</si>
  <si>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</si>
  <si>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</si>
  <si>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</si>
  <si>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</si>
  <si>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</si>
  <si>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</si>
  <si>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</si>
  <si>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</si>
  <si>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</si>
  <si>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</si>
  <si>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</si>
  <si>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</si>
  <si>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</si>
  <si>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</si>
  <si>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</si>
  <si>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</si>
  <si>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</si>
  <si>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</si>
  <si>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</si>
  <si>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</si>
  <si>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</si>
  <si>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</si>
  <si>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</si>
  <si>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</si>
  <si>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</si>
  <si>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</si>
  <si>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</si>
  <si>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</si>
  <si>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</si>
  <si>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</si>
  <si>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</si>
  <si>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</si>
  <si>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</si>
  <si>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</si>
  <si>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</si>
  <si>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</si>
  <si>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</si>
  <si>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</si>
  <si>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</si>
  <si>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</si>
  <si>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</si>
  <si>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</si>
  <si>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</si>
  <si>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</si>
  <si>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</si>
  <si>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</si>
  <si>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</si>
  <si>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</si>
  <si>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</si>
  <si>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</si>
  <si>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</si>
  <si>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</si>
  <si>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</si>
  <si>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</si>
  <si>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</si>
  <si>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</si>
  <si>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</si>
  <si>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</si>
  <si>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</si>
  <si>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</si>
  <si>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</si>
  <si>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</si>
  <si>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</si>
  <si>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</si>
  <si>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</si>
  <si>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</si>
  <si>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</si>
  <si>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</si>
  <si>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</si>
  <si>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</si>
  <si>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</si>
  <si>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</si>
  <si>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</si>
  <si>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</si>
  <si>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</si>
  <si>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</si>
  <si>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</si>
  <si>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</si>
  <si>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</si>
  <si>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</si>
  <si>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</si>
  <si>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</si>
  <si>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</si>
  <si>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</si>
  <si>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</si>
  <si>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</si>
  <si>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</si>
  <si>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</si>
  <si>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</si>
  <si>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</si>
  <si>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</si>
  <si>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</si>
  <si>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</si>
  <si>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</si>
  <si>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</si>
  <si>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</si>
  <si>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</si>
  <si>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</si>
  <si>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</si>
  <si>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</si>
  <si>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</si>
  <si>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</si>
  <si>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</si>
  <si>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</si>
  <si>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</si>
  <si>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</si>
  <si>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</si>
  <si>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</si>
  <si>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</si>
  <si>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</si>
  <si>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</si>
  <si>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</si>
  <si>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</si>
  <si>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</si>
  <si>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</si>
  <si>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</si>
  <si>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</si>
  <si>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</si>
  <si>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</si>
  <si>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</si>
  <si>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</si>
  <si>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</si>
  <si>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</si>
  <si>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</si>
  <si>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</si>
  <si>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</si>
  <si>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</si>
  <si>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</si>
  <si>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</si>
  <si>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</si>
  <si>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</si>
  <si>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</si>
  <si>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</si>
  <si>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</si>
  <si>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</si>
  <si>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</si>
  <si>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</si>
  <si>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</si>
  <si>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</si>
  <si>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</si>
  <si>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</si>
  <si>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</si>
  <si>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</si>
  <si>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</si>
  <si>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</si>
  <si>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</si>
  <si>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</si>
  <si>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</si>
  <si>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</si>
  <si>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</si>
  <si>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</si>
  <si>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</si>
  <si>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</si>
  <si>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</si>
  <si>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</si>
  <si>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</si>
  <si>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</si>
  <si>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</si>
  <si>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</si>
  <si>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</si>
  <si>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</si>
  <si>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</si>
  <si>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</si>
  <si>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</si>
  <si>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</si>
  <si>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</si>
  <si>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</si>
  <si>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</si>
  <si>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</si>
  <si>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</si>
  <si>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</si>
  <si>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</si>
  <si>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</si>
  <si>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</si>
  <si>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</si>
  <si>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</si>
  <si>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</si>
  <si>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</si>
  <si>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</si>
  <si>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</si>
  <si>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</si>
  <si>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</si>
  <si>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</si>
  <si>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</si>
  <si>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</si>
  <si>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</si>
  <si>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</si>
  <si>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</si>
  <si>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</si>
  <si>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</si>
  <si>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</si>
  <si>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</si>
  <si>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</si>
  <si>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</si>
  <si>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</si>
  <si>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</si>
  <si>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</si>
  <si>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</si>
  <si>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</si>
  <si>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</si>
  <si>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</si>
  <si>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</si>
  <si>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</si>
  <si>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</si>
  <si>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</si>
  <si>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</si>
  <si>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</si>
  <si>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</si>
  <si>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</si>
  <si>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</si>
  <si>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</si>
  <si>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</si>
  <si>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</si>
  <si>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</si>
  <si>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</si>
  <si>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</si>
  <si>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</si>
  <si>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</si>
  <si>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</si>
  <si>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</si>
  <si>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</si>
  <si>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</si>
  <si>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</si>
  <si>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</si>
  <si>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</si>
  <si>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</si>
  <si>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</si>
  <si>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</si>
  <si>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</si>
  <si>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</si>
  <si>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</si>
  <si>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</si>
  <si>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</si>
  <si>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</si>
  <si>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</si>
  <si>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</si>
  <si>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</si>
  <si>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</si>
  <si>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</si>
  <si>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</si>
  <si>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</si>
  <si>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</si>
  <si>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</si>
  <si>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</si>
  <si>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</si>
  <si>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</si>
  <si>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</si>
  <si>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</si>
  <si>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</si>
  <si>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</si>
  <si>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</si>
  <si>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</si>
  <si>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</si>
  <si>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</si>
  <si>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</si>
  <si>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</si>
  <si>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</si>
  <si>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</si>
  <si>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</si>
  <si>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</si>
  <si>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</si>
  <si>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</si>
  <si>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</si>
  <si>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</si>
  <si>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</si>
  <si>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</si>
  <si>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</si>
  <si>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</si>
  <si>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</si>
  <si>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</si>
  <si>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</si>
  <si>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</si>
  <si>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</si>
  <si>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</si>
  <si>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</si>
  <si>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</si>
  <si>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</si>
  <si>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</si>
  <si>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</si>
  <si>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</si>
  <si>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</si>
  <si>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</si>
  <si>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</si>
  <si>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</si>
  <si>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</si>
  <si>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</si>
  <si>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</si>
  <si>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</si>
  <si>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</si>
  <si>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</si>
  <si>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</si>
  <si>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</si>
  <si>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</si>
  <si>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</si>
  <si>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</si>
  <si>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</si>
  <si>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</si>
  <si>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</si>
  <si>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</si>
  <si>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</si>
  <si>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</si>
  <si>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</si>
  <si>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</si>
  <si>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</si>
  <si>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</si>
  <si>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</si>
  <si>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</si>
  <si>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</si>
  <si>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</si>
  <si>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</si>
  <si>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</si>
  <si>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</si>
  <si>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</si>
  <si>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</si>
  <si>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</si>
  <si>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</si>
  <si>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</si>
  <si>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</si>
  <si>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</si>
  <si>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</si>
  <si>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</si>
  <si>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</si>
  <si>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</si>
  <si>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</si>
  <si>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</si>
  <si>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</si>
  <si>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</si>
  <si>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</si>
  <si>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</si>
  <si>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</si>
  <si>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</si>
  <si>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</si>
  <si>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</si>
  <si>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</si>
  <si>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</si>
  <si>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</si>
  <si>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</si>
  <si>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</si>
  <si>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</si>
  <si>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</si>
  <si>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</si>
  <si>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</si>
  <si>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</si>
  <si>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</si>
  <si>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</si>
  <si>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</si>
  <si>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</si>
  <si>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</si>
  <si>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</si>
  <si>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</si>
  <si>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</si>
  <si>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</si>
  <si>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</si>
  <si>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</si>
  <si>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</si>
  <si>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</si>
  <si>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</si>
  <si>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</si>
  <si>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</si>
  <si>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</si>
  <si>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</si>
  <si>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</si>
  <si>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</si>
  <si>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</si>
  <si>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</si>
  <si>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</si>
  <si>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</si>
  <si>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</si>
  <si>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</si>
  <si>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</si>
  <si>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</si>
  <si>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</si>
  <si>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</si>
  <si>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</si>
  <si>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</si>
  <si>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</si>
  <si>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</si>
  <si>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</si>
  <si>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</si>
  <si>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</si>
  <si>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</si>
  <si>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</si>
  <si>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</si>
  <si>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</si>
  <si>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</si>
  <si>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</si>
  <si>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</si>
  <si>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</si>
  <si>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</si>
  <si>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</si>
  <si>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</si>
  <si>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</si>
  <si>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</si>
  <si>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</si>
  <si>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</si>
  <si>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</si>
  <si>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</si>
  <si>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</si>
  <si>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</si>
  <si>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</si>
  <si>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</si>
  <si>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</si>
  <si>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</si>
  <si>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</si>
  <si>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</si>
  <si>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</si>
  <si>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</si>
  <si>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</si>
  <si>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</si>
  <si>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</si>
  <si>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</si>
  <si>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</si>
  <si>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</si>
  <si>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</si>
  <si>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</si>
  <si>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</si>
  <si>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</si>
  <si>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</si>
  <si>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</si>
  <si>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</si>
  <si>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</si>
  <si>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</si>
  <si>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</si>
  <si>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</si>
  <si>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</si>
  <si>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</si>
  <si>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</si>
  <si>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</si>
  <si>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</si>
  <si>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</si>
  <si>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</si>
  <si>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</si>
  <si>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</si>
  <si>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</si>
  <si>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</si>
  <si>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</si>
  <si>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</si>
  <si>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</si>
  <si>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</si>
  <si>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</si>
  <si>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</si>
  <si>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</si>
  <si>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</si>
  <si>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</si>
  <si>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</si>
  <si>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</si>
  <si>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</si>
  <si>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</si>
  <si>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</si>
  <si>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</si>
  <si>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</si>
  <si>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</si>
  <si>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</si>
  <si>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</si>
  <si>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</si>
  <si>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</si>
  <si>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</si>
  <si>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</si>
  <si>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</si>
  <si>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</si>
  <si>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</si>
  <si>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</si>
  <si>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</si>
  <si>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</si>
  <si>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</si>
  <si>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</si>
  <si>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</si>
  <si>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</si>
  <si>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</si>
  <si>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</si>
  <si>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</si>
  <si>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</si>
  <si>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</si>
  <si>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</si>
  <si>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</si>
  <si>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</si>
  <si>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</si>
  <si>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</si>
  <si>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</si>
  <si>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</si>
  <si>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</si>
  <si>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</si>
  <si>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</si>
  <si>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</si>
  <si>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</si>
  <si>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</si>
  <si>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</si>
  <si>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</si>
  <si>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</si>
  <si>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</si>
  <si>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</si>
  <si>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</si>
  <si>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</si>
  <si>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</si>
  <si>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</si>
  <si>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</si>
  <si>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</si>
  <si>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</si>
  <si>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</si>
  <si>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</si>
  <si>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</si>
  <si>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</si>
  <si>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</si>
  <si>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</si>
  <si>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</si>
  <si>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</si>
  <si>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</si>
  <si>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</si>
  <si>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</si>
  <si>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</si>
  <si>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</si>
  <si>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</si>
  <si>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</si>
  <si>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</si>
  <si>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</si>
  <si>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</si>
  <si>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</si>
  <si>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</si>
  <si>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</si>
  <si>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</si>
  <si>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</si>
  <si>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</si>
  <si>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</si>
  <si>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</si>
  <si>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</si>
  <si>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</si>
  <si>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</si>
  <si>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</si>
  <si>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</si>
  <si>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</si>
  <si>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</si>
  <si>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</si>
  <si>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</si>
  <si>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</si>
  <si>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</si>
  <si>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</si>
  <si>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</si>
  <si>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</si>
  <si>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</si>
  <si>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</si>
  <si>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</si>
  <si>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</si>
  <si>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</si>
  <si>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</si>
  <si>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</si>
  <si>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</si>
  <si>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</si>
  <si>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</si>
  <si>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</si>
  <si>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</si>
  <si>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</si>
  <si>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</si>
  <si>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</si>
  <si>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</si>
  <si>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</si>
  <si>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</si>
  <si>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</si>
  <si>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</si>
  <si>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</si>
  <si>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</si>
  <si>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</si>
  <si>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</si>
  <si>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</si>
  <si>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</si>
  <si>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</si>
  <si>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</si>
  <si>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</si>
  <si>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</si>
  <si>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</si>
  <si>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</si>
  <si>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</si>
  <si>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</si>
  <si>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</si>
  <si>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</si>
  <si>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</si>
  <si>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</si>
  <si>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</si>
  <si>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</si>
  <si>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</si>
  <si>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</si>
  <si>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</si>
  <si>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</si>
  <si>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</si>
  <si>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</si>
  <si>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</si>
  <si>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</si>
  <si>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</si>
  <si>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</si>
  <si>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</si>
  <si>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</si>
  <si>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</si>
  <si>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</si>
  <si>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</si>
  <si>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</si>
  <si>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</si>
  <si>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</si>
  <si>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</si>
  <si>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</si>
  <si>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</si>
  <si>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</si>
  <si>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</si>
  <si>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</si>
  <si>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</si>
  <si>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</si>
  <si>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</si>
  <si>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</si>
  <si>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</si>
  <si>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</si>
  <si>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</si>
  <si>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</si>
  <si>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</si>
  <si>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</si>
  <si>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</si>
  <si>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</si>
  <si>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</si>
  <si>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</si>
  <si>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</si>
  <si>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</si>
  <si>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</si>
  <si>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</si>
  <si>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</si>
  <si>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</si>
  <si>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</si>
  <si>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</si>
  <si>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</si>
  <si>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</si>
  <si>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</si>
  <si>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</si>
  <si>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</si>
  <si>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</si>
  <si>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</si>
  <si>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</si>
  <si>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</si>
  <si>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</si>
  <si>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</si>
  <si>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</si>
  <si>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</si>
  <si>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</si>
  <si>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</si>
  <si>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</si>
  <si>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</si>
  <si>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</si>
  <si>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</si>
  <si>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</si>
  <si>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</si>
  <si>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</si>
  <si>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</si>
  <si>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</si>
  <si>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</si>
  <si>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</si>
  <si>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</si>
  <si>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</si>
  <si>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</si>
  <si>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</si>
  <si>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Violencia psicológica</t>
  </si>
  <si>
    <t>No sufrió violencia psicológica general en los últimos 12 meses</t>
  </si>
  <si>
    <t>Sufrió violencia psicológica general en los últimos 12 meses</t>
  </si>
  <si>
    <t>Prevalencia Violencia Psicológica General Vida (año o vida)</t>
  </si>
  <si>
    <t>Vida</t>
  </si>
  <si>
    <t>No sufrió violencia psicológica antes ni durante los últimos doce meses</t>
  </si>
  <si>
    <t>Sufrió violencia psicológica antes o durante los últimos doce meses</t>
  </si>
  <si>
    <t>Prevalencia Violencia Psicológica Grave Año</t>
  </si>
  <si>
    <t>No sufrió violencia psicológica grave en los últimos 12 meses</t>
  </si>
  <si>
    <t>Sufrió violencia psicológica grave en los últimos 12 meses</t>
  </si>
  <si>
    <t>Prevalencia Violencia Psicológica Leve Año</t>
  </si>
  <si>
    <t>No sufrió violencia psicológica leve en los últimos 12 meses</t>
  </si>
  <si>
    <t>Sufrió violencia psicológica leve en los últimos 12 meses</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</si>
  <si>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</si>
  <si>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</si>
  <si>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</si>
  <si>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</si>
  <si>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</si>
  <si>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</si>
  <si>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</si>
  <si>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</si>
  <si>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</si>
  <si>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</si>
  <si>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</si>
  <si>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</si>
  <si>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</si>
  <si>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</si>
  <si>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</si>
  <si>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</si>
  <si>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</si>
  <si>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</si>
  <si>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</si>
  <si>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</si>
  <si>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</si>
  <si>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</si>
  <si>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II 01</t>
  </si>
  <si>
    <t>Comuna-Prevalencia-Periodo</t>
  </si>
  <si>
    <t>II 02</t>
  </si>
  <si>
    <t>Región-Comuna-Periodo</t>
  </si>
  <si>
    <t>II 03</t>
  </si>
  <si>
    <t>II 04</t>
  </si>
  <si>
    <t>RP 01</t>
  </si>
  <si>
    <t>Región-Comuna-Prevalencia-Periodo</t>
  </si>
  <si>
    <t>RP 02</t>
  </si>
  <si>
    <t>Reporte de casos de violencia psicológica hacia la mujer según Encuesta Nacional de Violencia Intrafamiliar a nivel nacional, para el año 2020.</t>
  </si>
  <si>
    <t>Reporte de casos de violencia psicológica hacia la mujer según Encuesta Nacional de Violencia Intrafamiliar a nivel nacional, para el periodo 2012-2020.</t>
  </si>
  <si>
    <t>GR 23</t>
  </si>
  <si>
    <t>GR 24</t>
  </si>
  <si>
    <t>GR 25</t>
  </si>
  <si>
    <t>GR 26</t>
  </si>
  <si>
    <t>GR 27</t>
  </si>
  <si>
    <t>GR 28</t>
  </si>
  <si>
    <t>GR 29</t>
  </si>
  <si>
    <t>GR 30</t>
  </si>
  <si>
    <t>Casos de violencia psicológica hacia la mujer según Encuesta Nacional de Violencia Intrafamiliar a nivel nacional, para el año 2020.</t>
  </si>
  <si>
    <t>Casos de violencia psicológica hacia la mujer según Encuesta Nacional de Violencia Intrafamiliar a nivel nacional, para el periodo 2012-2020.</t>
  </si>
  <si>
    <t>Casos de violencia psicológica</t>
  </si>
  <si>
    <t>Violencia Psicológica General Año</t>
  </si>
  <si>
    <t>Violencia Psicológica General Vida (año o vida)</t>
  </si>
  <si>
    <t>Violencia Psicológica Grave Año</t>
  </si>
  <si>
    <t>Violencia Psicológica Leve Año</t>
  </si>
  <si>
    <t>https://analytics.zoho.com/open-view/2395394000007290143?ZOHO_CRITERIA=%22Trasposicion_27.17%22.%22Cod%20regi%C3%B3n%22%20%3D%201</t>
  </si>
  <si>
    <t>https://analytics.zoho.com/open-view/2395394000007290247?ZOHO_CRITERIA=%22Trasposicion_27.17%22.%22Cod%20regi%C3%B3n%22%20%3D%201</t>
  </si>
  <si>
    <t>https://analytics.zoho.com/open-view/2395394000007290364?ZOHO_CRITERIA=%22Trasposicion_27.17%22.%22Cod%20regi%C3%B3n%22%20%3D%201</t>
  </si>
  <si>
    <t>https://analytics.zoho.com/open-view/2395394000007290484?ZOHO_CRITERIA=%22Trasposicion_27.17%22.%22Cod%20comuna%22%20%3D%201101</t>
  </si>
  <si>
    <t>https://analytics.zoho.com/open-view/2395394000007290850?ZOHO_CRITERIA=%22Trasposicion_27.17%22.%22Cod%20comuna%22%20%3D%201101</t>
  </si>
  <si>
    <t>https://analytics.zoho.com/open-view/2395394000007331004?ZOHO_CRITERIA=%22Trasposicion_27.17%22.%22Id%20prevalencia%22%20%3D%201</t>
  </si>
  <si>
    <t>https://analytics.zoho.com/open-view/2395394000007331130?ZOHO_CRITERIA=%22Trasposicion_27.17%22.%22Id%20prevalencia%22%20%3D%201</t>
  </si>
  <si>
    <t>https://analytics.zoho.com/open-view/2395394000007331235?ZOHO_CRITERIA=%22Trasposicion_27.17%22.%22Id%20prevalencia%22%20%3D%201</t>
  </si>
  <si>
    <t>https://analytics.zoho.com/open-view/2395394000007331369?ZOHO_CRITERIA=%22Trasposicion_27.17%22.%22Id%20Periodo%22%20%3D%201</t>
  </si>
  <si>
    <t>https://analytics.zoho.com/open-view/2395394000007331495?ZOHO_CRITERIA=%22Trasposicion_27.17%22.%22Id%20Periodo%22%20%3D%201</t>
  </si>
  <si>
    <t>https://analytics.zoho.com/open-view/2395394000007331631?ZOHO_CRITERIA=%22Trasposicion_27.17%22.%22Id%20Periodo%22%20%3D%201</t>
  </si>
  <si>
    <t>https://analytics.zoho.com/open-view/2395394000007331719?ZOHO_CRITERIA=%22Trasposicion_27.17%22.%22Cod%20regi%C3%B3n%22%20%3D%201</t>
  </si>
  <si>
    <t>https://analytics.zoho.com/open-view/2395394000007331822?ZOHO_CRITERIA=%22Trasposicion_27.17%22.%22Cod%20regi%C3%B3n%22%20%3D%201</t>
  </si>
  <si>
    <t>https://analytics.zoho.com/open-view/2395394000007279107?ZOHO_CRITERIA=%22Trasposicion_27.17%22.%22Cod%20regi%C3%B3n%22%20%3D%201</t>
  </si>
  <si>
    <t>https://analytics.zoho.com/open-view/2395394000007279313?ZOHO_CRITERIA=%22Trasposicion_27.17%22.%22Cod%20comuna%22%20%3D%201101</t>
  </si>
  <si>
    <t>https://analytics.zoho.com/open-view/2395394000007279405?ZOHO_CRITERIA=%22Trasposicion_27.17%22.%22Cod%20comuna%22%20%3D%201101</t>
  </si>
  <si>
    <t>https://analytics.zoho.com/open-view/2395394000007279493?ZOHO_CRITERIA=%22Trasposicion_27.17%22.%22Id%20prevalencia%22%20%3D%201</t>
  </si>
  <si>
    <t>https://analytics.zoho.com/open-view/2395394000007279615?ZOHO_CRITERIA=%22Trasposicion_27.17%22.%22Id%20prevalencia%22%20%3D%201</t>
  </si>
  <si>
    <t>https://analytics.zoho.com/open-view/2395394000007279718?ZOHO_CRITERIA=%22Trasposicion_27.17%22.%22Id%20prevalencia%22%20%3D%201</t>
  </si>
  <si>
    <t>https://analytics.zoho.com/open-view/2395394000007279808?ZOHO_CRITERIA=%22Trasposicion_27.17%22.%22Id%20prevalencia%22%20%3D%201</t>
  </si>
  <si>
    <t>https://analytics.zoho.com/open-view/2395394000007293119?ZOHO_CRITERIA=%22Trasposicion_27.17%22.%22Id%20Periodo%22%20%3D%201</t>
  </si>
  <si>
    <t>https://analytics.zoho.com/open-view/2395394000007293211?ZOHO_CRITERIA=%22Trasposicion_27.17%22.%22Id%20Periodo%22%20%3D%201</t>
  </si>
  <si>
    <t>https://analytics.zoho.com/open-view/2395394000007279891</t>
  </si>
  <si>
    <t>https://analytics.zoho.com/open-view/2395394000007347030</t>
  </si>
  <si>
    <t>https://analytics.zoho.com/open-view/2395394000007347146</t>
  </si>
  <si>
    <t>https://analytics.zoho.com/open-view/2395394000007286345</t>
  </si>
  <si>
    <t>https://analytics.zoho.com/open-view/2395394000007286201</t>
  </si>
  <si>
    <t>https://analytics.zoho.com/open-view/2395394000007286490</t>
  </si>
  <si>
    <t>https://analytics.zoho.com/open-view/2395394000007286648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</si>
</sst>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89">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0" fillId="0" borderId="5" xfId="0" applyBorder="1"/>
    <xf numFmtId="0" fontId="13" fillId="0" borderId="13" xfId="0" applyFont="1" applyFill="1" applyBorder="1" applyAlignment="1">
      <alignment vertical="top"/>
    </xf>
  </cellXfs>
  <cellStyles count="2">
    <cellStyle name="Hipervínculo" xfId="1" builtinId="8"/>
    <cellStyle name="Normal" xfId="0" builtinId="0"/>
  </cellStyles>
  <dxfs count="148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0.812675462963" createdVersion="7" refreshedVersion="7" minRefreshableVersion="3" recordCount="1791" xr:uid="{0A85D57D-89F4-421B-9EED-FAE3A0DFEDAD}">
  <cacheSource type="worksheet">
    <worksheetSource name="Tabla6"/>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4"/>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1"/>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3" maxValue="270103"/>
    </cacheField>
    <cacheField name="Producto" numFmtId="0">
      <sharedItems/>
    </cacheField>
    <cacheField name="Id_categoría" numFmtId="0">
      <sharedItems containsSemiMixedTypes="0" containsString="0" containsNumber="1" containsInteger="1" minValue="270103008" maxValue="270103008"/>
    </cacheField>
    <cacheField name="Categoría" numFmtId="0">
      <sharedItems/>
    </cacheField>
    <cacheField name="2012" numFmtId="0">
      <sharedItems containsSemiMixedTypes="0" containsString="0" containsNumber="1" minValue="0" maxValue="52354.345539184498"/>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n v="1"/>
    <s v="Prevalencia Violencia Psicológica General Año"/>
    <x v="0"/>
    <x v="0"/>
    <n v="1"/>
    <s v="Violencia psicológica"/>
    <s v="No sufrió violencia psicológica general en los últimos 12 meses"/>
    <n v="270103"/>
    <s v="Delitos violentos"/>
    <n v="270103008"/>
    <s v="Violencia Psicológica"/>
    <n v="34830.759049133783"/>
    <n v="29760.022184869809"/>
    <n v="19408.885370432879"/>
  </r>
  <r>
    <n v="1"/>
    <n v="1101"/>
    <s v="Tarapacá"/>
    <s v="Iquique"/>
    <n v="1"/>
    <s v="Prevalencia Violencia Psicológica General Año"/>
    <x v="0"/>
    <x v="0"/>
    <n v="1"/>
    <s v="Violencia psicológica"/>
    <s v="Sufrió violencia psicológica general en los últimos 12 meses"/>
    <n v="270103"/>
    <s v="Delitos violentos"/>
    <n v="270103008"/>
    <s v="Violencia Psicológica"/>
    <n v="3315.4360983316078"/>
    <n v="4584.1627128144564"/>
    <n v="6344.4539400968288"/>
  </r>
  <r>
    <n v="1"/>
    <n v="1101"/>
    <s v="Tarapacá"/>
    <s v="Iquique"/>
    <n v="2"/>
    <s v="Prevalencia Violencia Psicológica General Vida (año o vida)"/>
    <x v="1"/>
    <x v="1"/>
    <n v="1"/>
    <s v="Violencia psicológica"/>
    <s v="No sufrió violencia psicológica antes ni durante los últimos doce meses"/>
    <n v="270103"/>
    <s v="Delitos violentos"/>
    <n v="270103008"/>
    <s v="Violencia Psicológica"/>
    <n v="33528.49503111557"/>
    <n v="26099.055226389504"/>
    <n v="14434.877478055958"/>
  </r>
  <r>
    <n v="1"/>
    <n v="1101"/>
    <s v="Tarapacá"/>
    <s v="Iquique"/>
    <n v="2"/>
    <s v="Prevalencia Violencia Psicológica General Vida (año o vida)"/>
    <x v="1"/>
    <x v="1"/>
    <n v="1"/>
    <s v="Violencia psicológica"/>
    <s v="Sufrió violencia psicológica antes o durante los últimos doce meses"/>
    <n v="270103"/>
    <s v="Delitos violentos"/>
    <n v="270103008"/>
    <s v="Violencia Psicológica"/>
    <n v="4617.700116349818"/>
    <n v="8245.1296712947606"/>
    <n v="11318.461832473762"/>
  </r>
  <r>
    <n v="1"/>
    <n v="1101"/>
    <s v="Tarapacá"/>
    <s v="Iquique"/>
    <n v="3"/>
    <s v="Prevalencia Violencia Psicológica Grave Año"/>
    <x v="0"/>
    <x v="0"/>
    <n v="1"/>
    <s v="Violencia psicológica"/>
    <s v="No sufrió violencia psicológica grave en los últimos 12 meses"/>
    <n v="270103"/>
    <s v="Delitos violentos"/>
    <n v="270103008"/>
    <s v="Violencia Psicológica"/>
    <n v="37067.5576145085"/>
    <n v="33241.521696055861"/>
    <n v="23693.143221378068"/>
  </r>
  <r>
    <n v="1"/>
    <n v="1101"/>
    <s v="Tarapacá"/>
    <s v="Iquique"/>
    <n v="3"/>
    <s v="Prevalencia Violencia Psicológica Grave Año"/>
    <x v="0"/>
    <x v="0"/>
    <n v="1"/>
    <s v="Violencia psicológica"/>
    <s v="Sufrió violencia psicológica grave en los últimos 12 meses"/>
    <n v="270103"/>
    <s v="Delitos violentos"/>
    <n v="270103008"/>
    <s v="Violencia Psicológica"/>
    <n v="1078.6375329568866"/>
    <n v="1102.6632016284193"/>
    <n v="2060.196089151666"/>
  </r>
  <r>
    <n v="1"/>
    <n v="1101"/>
    <s v="Tarapacá"/>
    <s v="Iquique"/>
    <n v="4"/>
    <s v="Prevalencia Violencia Psicológica Leve Año"/>
    <x v="0"/>
    <x v="0"/>
    <n v="1"/>
    <s v="Violencia psicológica"/>
    <s v="No sufrió violencia psicológica leve en los últimos 12 meses"/>
    <n v="270103"/>
    <s v="Delitos violentos"/>
    <n v="270103008"/>
    <s v="Violencia Psicológica"/>
    <n v="34830.759049133783"/>
    <n v="29760.022184869809"/>
    <n v="19705.390267771028"/>
  </r>
  <r>
    <n v="1"/>
    <n v="1101"/>
    <s v="Tarapacá"/>
    <s v="Iquique"/>
    <n v="4"/>
    <s v="Prevalencia Violencia Psicológica Leve Año"/>
    <x v="0"/>
    <x v="0"/>
    <n v="1"/>
    <s v="Violencia psicológica"/>
    <s v="Sufrió violencia psicológica leve en los últimos 12 meses"/>
    <n v="270103"/>
    <s v="Delitos violentos"/>
    <n v="270103008"/>
    <s v="Violencia Psicológica"/>
    <n v="3315.4360983316078"/>
    <n v="4584.1627128144564"/>
    <n v="6047.9490427586843"/>
  </r>
  <r>
    <n v="1"/>
    <n v="1107"/>
    <s v="Tarapacá"/>
    <s v="Alto Hospicio"/>
    <n v="1"/>
    <s v="Prevalencia Violencia Psicológica General Año"/>
    <x v="0"/>
    <x v="0"/>
    <n v="1"/>
    <s v="Violencia psicológica"/>
    <s v="No sufrió violencia psicológica general en los últimos 12 meses"/>
    <n v="270103"/>
    <s v="Delitos violentos"/>
    <n v="270103008"/>
    <s v="Violencia Psicológica"/>
    <n v="0"/>
    <n v="20245.440556269259"/>
    <n v="24456.700739235723"/>
  </r>
  <r>
    <n v="1"/>
    <n v="1107"/>
    <s v="Tarapacá"/>
    <s v="Alto Hospicio"/>
    <n v="1"/>
    <s v="Prevalencia Violencia Psicológica General Año"/>
    <x v="0"/>
    <x v="0"/>
    <n v="1"/>
    <s v="Violencia psicológica"/>
    <s v="Sufrió violencia psicológica general en los últimos 12 meses"/>
    <n v="270103"/>
    <s v="Delitos violentos"/>
    <n v="270103008"/>
    <s v="Violencia Psicológica"/>
    <n v="0"/>
    <n v="6591.577848715965"/>
    <n v="7921.4345641739001"/>
  </r>
  <r>
    <n v="1"/>
    <n v="1107"/>
    <s v="Tarapacá"/>
    <s v="Alto Hospicio"/>
    <n v="2"/>
    <s v="Prevalencia Violencia Psicológica General Vida (año o vida)"/>
    <x v="1"/>
    <x v="1"/>
    <n v="1"/>
    <s v="Violencia psicológica"/>
    <s v="No sufrió violencia psicológica antes ni durante los últimos doce meses"/>
    <n v="270103"/>
    <s v="Delitos violentos"/>
    <n v="270103008"/>
    <s v="Violencia Psicológica"/>
    <n v="0"/>
    <n v="16727.594452757039"/>
    <n v="18642.642802499922"/>
  </r>
  <r>
    <n v="1"/>
    <n v="1107"/>
    <s v="Tarapacá"/>
    <s v="Alto Hospicio"/>
    <n v="2"/>
    <s v="Prevalencia Violencia Psicológica General Vida (año o vida)"/>
    <x v="1"/>
    <x v="1"/>
    <n v="1"/>
    <s v="Violencia psicológica"/>
    <s v="Sufrió violencia psicológica antes o durante los últimos doce meses"/>
    <n v="270103"/>
    <s v="Delitos violentos"/>
    <n v="270103008"/>
    <s v="Violencia Psicológica"/>
    <n v="0"/>
    <n v="10109.423952228199"/>
    <n v="13735.492500909702"/>
  </r>
  <r>
    <n v="1"/>
    <n v="1107"/>
    <s v="Tarapacá"/>
    <s v="Alto Hospicio"/>
    <n v="3"/>
    <s v="Prevalencia Violencia Psicológica Grave Año"/>
    <x v="0"/>
    <x v="0"/>
    <n v="1"/>
    <s v="Violencia psicológica"/>
    <s v="No sufrió violencia psicológica grave en los últimos 12 meses"/>
    <n v="270103"/>
    <s v="Delitos violentos"/>
    <n v="270103008"/>
    <s v="Violencia Psicológica"/>
    <n v="0"/>
    <n v="25798.121113411962"/>
    <n v="29825.423278620867"/>
  </r>
  <r>
    <n v="1"/>
    <n v="1107"/>
    <s v="Tarapacá"/>
    <s v="Alto Hospicio"/>
    <n v="3"/>
    <s v="Prevalencia Violencia Psicológica Grave Año"/>
    <x v="0"/>
    <x v="0"/>
    <n v="1"/>
    <s v="Violencia psicológica"/>
    <s v="Sufrió violencia psicológica grave en los últimos 12 meses"/>
    <n v="270103"/>
    <s v="Delitos violentos"/>
    <n v="270103008"/>
    <s v="Violencia Psicológica"/>
    <n v="0"/>
    <n v="1038.897291573262"/>
    <n v="2552.7120247887333"/>
  </r>
  <r>
    <n v="1"/>
    <n v="1107"/>
    <s v="Tarapacá"/>
    <s v="Alto Hospicio"/>
    <n v="4"/>
    <s v="Prevalencia Violencia Psicológica Leve Año"/>
    <x v="0"/>
    <x v="0"/>
    <n v="1"/>
    <s v="Violencia psicológica"/>
    <s v="No sufrió violencia psicológica leve en los últimos 12 meses"/>
    <n v="270103"/>
    <s v="Delitos violentos"/>
    <n v="270103008"/>
    <s v="Violencia Psicológica"/>
    <n v="0"/>
    <n v="20519.788778997492"/>
    <n v="24739.322455868471"/>
  </r>
  <r>
    <n v="1"/>
    <n v="1107"/>
    <s v="Tarapacá"/>
    <s v="Alto Hospicio"/>
    <n v="4"/>
    <s v="Prevalencia Violencia Psicológica Leve Año"/>
    <x v="0"/>
    <x v="0"/>
    <n v="1"/>
    <s v="Violencia psicológica"/>
    <s v="Sufrió violencia psicológica leve en los últimos 12 meses"/>
    <n v="270103"/>
    <s v="Delitos violentos"/>
    <n v="270103008"/>
    <s v="Violencia Psicológica"/>
    <n v="0"/>
    <n v="6317.229625987733"/>
    <n v="7638.8128475411531"/>
  </r>
  <r>
    <n v="1"/>
    <n v="1401"/>
    <s v="Tarapacá"/>
    <s v="Pozo Almonte"/>
    <n v="1"/>
    <s v="Prevalencia Violencia Psicológica General Año"/>
    <x v="0"/>
    <x v="0"/>
    <n v="1"/>
    <s v="Violencia psicológica"/>
    <s v="No sufrió violencia psicológica general en los últimos 12 meses"/>
    <n v="270103"/>
    <s v="Delitos violentos"/>
    <n v="270103008"/>
    <s v="Violencia Psicológica"/>
    <n v="0"/>
    <n v="32712.936763638976"/>
    <n v="37112.799441744537"/>
  </r>
  <r>
    <n v="1"/>
    <n v="1401"/>
    <s v="Tarapacá"/>
    <s v="Pozo Almonte"/>
    <n v="1"/>
    <s v="Prevalencia Violencia Psicológica General Año"/>
    <x v="0"/>
    <x v="0"/>
    <n v="1"/>
    <s v="Violencia psicológica"/>
    <s v="Sufrió violencia psicológica general en los últimos 12 meses"/>
    <n v="270103"/>
    <s v="Delitos violentos"/>
    <n v="270103008"/>
    <s v="Violencia Psicológica"/>
    <n v="0"/>
    <n v="10637.424998921832"/>
    <n v="13203.747056855625"/>
  </r>
  <r>
    <n v="1"/>
    <n v="1401"/>
    <s v="Tarapacá"/>
    <s v="Pozo Almonte"/>
    <n v="2"/>
    <s v="Prevalencia Violencia Psicológica General Vida (año o vida)"/>
    <x v="1"/>
    <x v="1"/>
    <n v="1"/>
    <s v="Violencia psicológica"/>
    <s v="No sufrió violencia psicológica antes ni durante los últimos doce meses"/>
    <n v="270103"/>
    <s v="Delitos violentos"/>
    <n v="270103008"/>
    <s v="Violencia Psicológica"/>
    <n v="0"/>
    <n v="30683.090152745506"/>
    <n v="26309.019749433664"/>
  </r>
  <r>
    <n v="1"/>
    <n v="1401"/>
    <s v="Tarapacá"/>
    <s v="Pozo Almonte"/>
    <n v="2"/>
    <s v="Prevalencia Violencia Psicológica General Vida (año o vida)"/>
    <x v="1"/>
    <x v="1"/>
    <n v="1"/>
    <s v="Violencia psicológica"/>
    <s v="Sufrió violencia psicológica antes o durante los últimos doce meses"/>
    <n v="270103"/>
    <s v="Delitos violentos"/>
    <n v="270103008"/>
    <s v="Violencia Psicológica"/>
    <n v="0"/>
    <n v="12667.271609815303"/>
    <n v="24007.526749166504"/>
  </r>
  <r>
    <n v="1"/>
    <n v="1401"/>
    <s v="Tarapacá"/>
    <s v="Pozo Almonte"/>
    <n v="3"/>
    <s v="Prevalencia Violencia Psicológica Grave Año"/>
    <x v="0"/>
    <x v="0"/>
    <n v="1"/>
    <s v="Violencia psicológica"/>
    <s v="No sufrió violencia psicológica grave en los últimos 12 meses"/>
    <n v="270103"/>
    <s v="Delitos violentos"/>
    <n v="270103008"/>
    <s v="Violencia Psicológica"/>
    <n v="0"/>
    <n v="43350.361762560809"/>
    <n v="47747.572564291368"/>
  </r>
  <r>
    <n v="1"/>
    <n v="1401"/>
    <s v="Tarapacá"/>
    <s v="Pozo Almonte"/>
    <n v="3"/>
    <s v="Prevalencia Violencia Psicológica Grave Año"/>
    <x v="0"/>
    <x v="0"/>
    <n v="1"/>
    <s v="Violencia psicológica"/>
    <s v="Sufrió violencia psicológica grave en los últimos 12 meses"/>
    <n v="270103"/>
    <s v="Delitos violentos"/>
    <n v="270103008"/>
    <s v="Violencia Psicológica"/>
    <n v="0"/>
    <n v="0"/>
    <n v="2568.9739343088008"/>
  </r>
  <r>
    <n v="1"/>
    <n v="1401"/>
    <s v="Tarapacá"/>
    <s v="Pozo Almonte"/>
    <n v="4"/>
    <s v="Prevalencia Violencia Psicológica Leve Año"/>
    <x v="0"/>
    <x v="0"/>
    <n v="1"/>
    <s v="Violencia psicológica"/>
    <s v="No sufrió violencia psicológica leve en los últimos 12 meses"/>
    <n v="270103"/>
    <s v="Delitos violentos"/>
    <n v="270103008"/>
    <s v="Violencia Psicológica"/>
    <n v="0"/>
    <n v="32712.936763638976"/>
    <n v="38740.342477738275"/>
  </r>
  <r>
    <n v="1"/>
    <n v="1401"/>
    <s v="Tarapacá"/>
    <s v="Pozo Almonte"/>
    <n v="4"/>
    <s v="Prevalencia Violencia Psicológica Leve Año"/>
    <x v="0"/>
    <x v="0"/>
    <n v="1"/>
    <s v="Violencia psicológica"/>
    <s v="Sufrió violencia psicológica leve en los últimos 12 meses"/>
    <n v="270103"/>
    <s v="Delitos violentos"/>
    <n v="270103008"/>
    <s v="Violencia Psicológica"/>
    <n v="0"/>
    <n v="10637.424998921832"/>
    <n v="11576.204020861886"/>
  </r>
  <r>
    <n v="1"/>
    <n v="1405"/>
    <s v="Tarapacá"/>
    <s v="Pica"/>
    <n v="1"/>
    <s v="Prevalencia Violencia Psicológica General Año"/>
    <x v="0"/>
    <x v="0"/>
    <n v="1"/>
    <s v="Violencia psicológica"/>
    <s v="No sufrió violencia psicológica general en los últimos 12 meses"/>
    <n v="270103"/>
    <s v="Delitos violentos"/>
    <n v="270103008"/>
    <s v="Violencia Psicológica"/>
    <n v="0"/>
    <n v="51406.982917622998"/>
    <n v="0"/>
  </r>
  <r>
    <n v="1"/>
    <n v="1405"/>
    <s v="Tarapacá"/>
    <s v="Pica"/>
    <n v="1"/>
    <s v="Prevalencia Violencia Psicológica General Año"/>
    <x v="0"/>
    <x v="0"/>
    <n v="1"/>
    <s v="Violencia psicológica"/>
    <s v="Sufrió violencia psicológica general en los últimos 12 meses"/>
    <n v="270103"/>
    <s v="Delitos violentos"/>
    <n v="270103008"/>
    <s v="Violencia Psicológica"/>
    <n v="0"/>
    <n v="11883.852506141222"/>
    <n v="0"/>
  </r>
  <r>
    <n v="1"/>
    <n v="1405"/>
    <s v="Tarapacá"/>
    <s v="Pica"/>
    <n v="2"/>
    <s v="Prevalencia Violencia Psicológica General Vida (año o vida)"/>
    <x v="1"/>
    <x v="1"/>
    <n v="1"/>
    <s v="Violencia psicológica"/>
    <s v="No sufrió violencia psicológica antes ni durante los últimos doce meses"/>
    <n v="270103"/>
    <s v="Delitos violentos"/>
    <n v="270103008"/>
    <s v="Violencia Psicológica"/>
    <n v="0"/>
    <n v="39851.912967205142"/>
    <n v="0"/>
  </r>
  <r>
    <n v="1"/>
    <n v="1405"/>
    <s v="Tarapacá"/>
    <s v="Pica"/>
    <n v="2"/>
    <s v="Prevalencia Violencia Psicológica General Vida (año o vida)"/>
    <x v="1"/>
    <x v="1"/>
    <n v="1"/>
    <s v="Violencia psicológica"/>
    <s v="Sufrió violencia psicológica antes o durante los últimos doce meses"/>
    <n v="270103"/>
    <s v="Delitos violentos"/>
    <n v="270103008"/>
    <s v="Violencia Psicológica"/>
    <n v="0"/>
    <n v="23438.922456559059"/>
    <n v="0"/>
  </r>
  <r>
    <n v="1"/>
    <n v="1405"/>
    <s v="Tarapacá"/>
    <s v="Pica"/>
    <n v="3"/>
    <s v="Prevalencia Violencia Psicológica Grave Año"/>
    <x v="0"/>
    <x v="0"/>
    <n v="1"/>
    <s v="Violencia psicológica"/>
    <s v="No sufrió violencia psicológica grave en los últimos 12 meses"/>
    <n v="270103"/>
    <s v="Delitos violentos"/>
    <n v="270103008"/>
    <s v="Violencia Psicológica"/>
    <n v="0"/>
    <n v="57568.140528631637"/>
    <n v="0"/>
  </r>
  <r>
    <n v="1"/>
    <n v="1405"/>
    <s v="Tarapacá"/>
    <s v="Pica"/>
    <n v="3"/>
    <s v="Prevalencia Violencia Psicológica Grave Año"/>
    <x v="0"/>
    <x v="0"/>
    <n v="1"/>
    <s v="Violencia psicológica"/>
    <s v="Sufrió violencia psicológica grave en los últimos 12 meses"/>
    <n v="270103"/>
    <s v="Delitos violentos"/>
    <n v="270103008"/>
    <s v="Violencia Psicológica"/>
    <n v="0"/>
    <n v="5722.6948951325749"/>
    <n v="0"/>
  </r>
  <r>
    <n v="1"/>
    <n v="1405"/>
    <s v="Tarapacá"/>
    <s v="Pica"/>
    <n v="4"/>
    <s v="Prevalencia Violencia Psicológica Leve Año"/>
    <x v="0"/>
    <x v="0"/>
    <n v="1"/>
    <s v="Violencia psicológica"/>
    <s v="No sufrió violencia psicológica leve en los últimos 12 meses"/>
    <n v="270103"/>
    <s v="Delitos violentos"/>
    <n v="270103008"/>
    <s v="Violencia Psicológica"/>
    <n v="0"/>
    <n v="51406.982917622998"/>
    <n v="0"/>
  </r>
  <r>
    <n v="1"/>
    <n v="1405"/>
    <s v="Tarapacá"/>
    <s v="Pica"/>
    <n v="4"/>
    <s v="Prevalencia Violencia Psicológica Leve Año"/>
    <x v="0"/>
    <x v="0"/>
    <n v="1"/>
    <s v="Violencia psicológica"/>
    <s v="Sufrió violencia psicológica leve en los últimos 12 meses"/>
    <n v="270103"/>
    <s v="Delitos violentos"/>
    <n v="270103008"/>
    <s v="Violencia Psicológica"/>
    <n v="0"/>
    <n v="11883.852506141222"/>
    <n v="0"/>
  </r>
  <r>
    <n v="2"/>
    <n v="2101"/>
    <s v="Antofagasta"/>
    <s v="Antofagasta"/>
    <n v="1"/>
    <s v="Prevalencia Violencia Psicológica General Año"/>
    <x v="0"/>
    <x v="0"/>
    <n v="1"/>
    <s v="Violencia psicológica"/>
    <s v="No sufrió violencia psicológica general en los últimos 12 meses"/>
    <n v="270103"/>
    <s v="Delitos violentos"/>
    <n v="270103008"/>
    <s v="Violencia Psicológica"/>
    <n v="23153.794905960131"/>
    <n v="29158.058044591136"/>
    <n v="21907.627365500717"/>
  </r>
  <r>
    <n v="2"/>
    <n v="2101"/>
    <s v="Antofagasta"/>
    <s v="Antofagasta"/>
    <n v="1"/>
    <s v="Prevalencia Violencia Psicológica General Año"/>
    <x v="0"/>
    <x v="0"/>
    <n v="1"/>
    <s v="Violencia psicológica"/>
    <s v="Sufrió violencia psicológica general en los últimos 12 meses"/>
    <n v="270103"/>
    <s v="Delitos violentos"/>
    <n v="270103008"/>
    <s v="Violencia Psicológica"/>
    <n v="4104.3862496227584"/>
    <n v="7749.7403735921644"/>
    <n v="7311.666038383476"/>
  </r>
  <r>
    <n v="2"/>
    <n v="2101"/>
    <s v="Antofagasta"/>
    <s v="Antofagasta"/>
    <n v="2"/>
    <s v="Prevalencia Violencia Psicológica General Vida (año o vida)"/>
    <x v="1"/>
    <x v="1"/>
    <n v="1"/>
    <s v="Violencia psicológica"/>
    <s v="No sufrió violencia psicológica antes ni durante los últimos doce meses"/>
    <n v="270103"/>
    <s v="Delitos violentos"/>
    <n v="270103008"/>
    <s v="Violencia Psicológica"/>
    <n v="21542.618311439099"/>
    <n v="21623.921143535725"/>
    <n v="18645.288363594755"/>
  </r>
  <r>
    <n v="2"/>
    <n v="2101"/>
    <s v="Antofagasta"/>
    <s v="Antofagasta"/>
    <n v="2"/>
    <s v="Prevalencia Violencia Psicológica General Vida (año o vida)"/>
    <x v="1"/>
    <x v="1"/>
    <n v="1"/>
    <s v="Violencia psicológica"/>
    <s v="Sufrió violencia psicológica antes o durante los últimos doce meses"/>
    <n v="270103"/>
    <s v="Delitos violentos"/>
    <n v="270103008"/>
    <s v="Violencia Psicológica"/>
    <n v="5715.5628441437902"/>
    <n v="15283.877274647512"/>
    <n v="10574.005040289458"/>
  </r>
  <r>
    <n v="2"/>
    <n v="2101"/>
    <s v="Antofagasta"/>
    <s v="Antofagasta"/>
    <n v="3"/>
    <s v="Prevalencia Violencia Psicológica Grave Año"/>
    <x v="0"/>
    <x v="0"/>
    <n v="1"/>
    <s v="Violencia psicológica"/>
    <s v="No sufrió violencia psicológica grave en los últimos 12 meses"/>
    <n v="270103"/>
    <s v="Delitos violentos"/>
    <n v="270103008"/>
    <s v="Violencia Psicológica"/>
    <n v="26510.24673010016"/>
    <n v="35588.476107016373"/>
    <n v="27309.114844881431"/>
  </r>
  <r>
    <n v="2"/>
    <n v="2101"/>
    <s v="Antofagasta"/>
    <s v="Antofagasta"/>
    <n v="3"/>
    <s v="Prevalencia Violencia Psicológica Grave Año"/>
    <x v="0"/>
    <x v="0"/>
    <n v="1"/>
    <s v="Violencia psicológica"/>
    <s v="Sufrió violencia psicológica grave en los últimos 12 meses"/>
    <n v="270103"/>
    <s v="Delitos violentos"/>
    <n v="270103008"/>
    <s v="Violencia Psicológica"/>
    <n v="747.93442548272662"/>
    <n v="1319.322311166944"/>
    <n v="1910.17855900277"/>
  </r>
  <r>
    <n v="2"/>
    <n v="2101"/>
    <s v="Antofagasta"/>
    <s v="Antofagasta"/>
    <n v="4"/>
    <s v="Prevalencia Violencia Psicológica Leve Año"/>
    <x v="0"/>
    <x v="0"/>
    <n v="1"/>
    <s v="Violencia psicológica"/>
    <s v="No sufrió violencia psicológica leve en los últimos 12 meses"/>
    <n v="270103"/>
    <s v="Delitos violentos"/>
    <n v="270103008"/>
    <s v="Violencia Psicológica"/>
    <n v="23153.794905960131"/>
    <n v="29272.101399576441"/>
    <n v="22311.953047107716"/>
  </r>
  <r>
    <n v="2"/>
    <n v="2101"/>
    <s v="Antofagasta"/>
    <s v="Antofagasta"/>
    <n v="4"/>
    <s v="Prevalencia Violencia Psicológica Leve Año"/>
    <x v="0"/>
    <x v="0"/>
    <n v="1"/>
    <s v="Violencia psicológica"/>
    <s v="Sufrió violencia psicológica leve en los últimos 12 meses"/>
    <n v="270103"/>
    <s v="Delitos violentos"/>
    <n v="270103008"/>
    <s v="Violencia Psicológica"/>
    <n v="4104.3862496227584"/>
    <n v="7635.6970186068593"/>
    <n v="6907.340356776479"/>
  </r>
  <r>
    <n v="2"/>
    <n v="2104"/>
    <s v="Antofagasta"/>
    <s v="Taltal"/>
    <n v="1"/>
    <s v="Prevalencia Violencia Psicológica General Año"/>
    <x v="0"/>
    <x v="0"/>
    <n v="1"/>
    <s v="Violencia psicológica"/>
    <s v="No sufrió violencia psicológica general en los últimos 12 meses"/>
    <n v="270103"/>
    <s v="Delitos violentos"/>
    <n v="270103008"/>
    <s v="Violencia Psicológica"/>
    <n v="0"/>
    <n v="52942.3533773776"/>
    <n v="0"/>
  </r>
  <r>
    <n v="2"/>
    <n v="2104"/>
    <s v="Antofagasta"/>
    <s v="Taltal"/>
    <n v="1"/>
    <s v="Prevalencia Violencia Psicológica General Año"/>
    <x v="0"/>
    <x v="0"/>
    <n v="1"/>
    <s v="Violencia psicológica"/>
    <s v="Sufrió violencia psicológica general en los últimos 12 meses"/>
    <n v="270103"/>
    <s v="Delitos violentos"/>
    <n v="270103008"/>
    <s v="Violencia Psicológica"/>
    <n v="0"/>
    <n v="15260.32311362727"/>
    <n v="0"/>
  </r>
  <r>
    <n v="2"/>
    <n v="2104"/>
    <s v="Antofagasta"/>
    <s v="Taltal"/>
    <n v="2"/>
    <s v="Prevalencia Violencia Psicológica General Vida (año o vida)"/>
    <x v="1"/>
    <x v="1"/>
    <n v="1"/>
    <s v="Violencia psicológica"/>
    <s v="No sufrió violencia psicológica antes ni durante los últimos doce meses"/>
    <n v="270103"/>
    <s v="Delitos violentos"/>
    <n v="270103008"/>
    <s v="Violencia Psicológica"/>
    <n v="0"/>
    <n v="30848.96970728552"/>
    <n v="0"/>
  </r>
  <r>
    <n v="2"/>
    <n v="2104"/>
    <s v="Antofagasta"/>
    <s v="Taltal"/>
    <n v="2"/>
    <s v="Prevalencia Violencia Psicológica General Vida (año o vida)"/>
    <x v="1"/>
    <x v="1"/>
    <n v="1"/>
    <s v="Violencia psicológica"/>
    <s v="Sufrió violencia psicológica antes o durante los últimos doce meses"/>
    <n v="270103"/>
    <s v="Delitos violentos"/>
    <n v="270103008"/>
    <s v="Violencia Psicológica"/>
    <n v="0"/>
    <n v="37353.706783719354"/>
    <n v="0"/>
  </r>
  <r>
    <n v="2"/>
    <n v="2104"/>
    <s v="Antofagasta"/>
    <s v="Taltal"/>
    <n v="3"/>
    <s v="Prevalencia Violencia Psicológica Grave Año"/>
    <x v="0"/>
    <x v="0"/>
    <n v="1"/>
    <s v="Violencia psicológica"/>
    <s v="No sufrió violencia psicológica grave en los últimos 12 meses"/>
    <n v="270103"/>
    <s v="Delitos violentos"/>
    <n v="270103008"/>
    <s v="Violencia Psicológica"/>
    <n v="0"/>
    <n v="68202.676491004881"/>
    <n v="0"/>
  </r>
  <r>
    <n v="2"/>
    <n v="2104"/>
    <s v="Antofagasta"/>
    <s v="Taltal"/>
    <n v="4"/>
    <s v="Prevalencia Violencia Psicológica Leve Año"/>
    <x v="0"/>
    <x v="0"/>
    <n v="1"/>
    <s v="Violencia psicológica"/>
    <s v="No sufrió violencia psicológica leve en los últimos 12 meses"/>
    <n v="270103"/>
    <s v="Delitos violentos"/>
    <n v="270103008"/>
    <s v="Violencia Psicológica"/>
    <n v="0"/>
    <n v="52942.3533773776"/>
    <n v="0"/>
  </r>
  <r>
    <n v="2"/>
    <n v="2104"/>
    <s v="Antofagasta"/>
    <s v="Taltal"/>
    <n v="4"/>
    <s v="Prevalencia Violencia Psicológica Leve Año"/>
    <x v="0"/>
    <x v="0"/>
    <n v="1"/>
    <s v="Violencia psicológica"/>
    <s v="Sufrió violencia psicológica leve en los últimos 12 meses"/>
    <n v="270103"/>
    <s v="Delitos violentos"/>
    <n v="270103008"/>
    <s v="Violencia Psicológica"/>
    <n v="0"/>
    <n v="15260.32311362727"/>
    <n v="0"/>
  </r>
  <r>
    <n v="2"/>
    <n v="2201"/>
    <s v="Antofagasta"/>
    <s v="Calama"/>
    <n v="1"/>
    <s v="Prevalencia Violencia Psicológica General Año"/>
    <x v="0"/>
    <x v="0"/>
    <n v="1"/>
    <s v="Violencia psicológica"/>
    <s v="No sufrió violencia psicológica general en los últimos 12 meses"/>
    <n v="270103"/>
    <s v="Delitos violentos"/>
    <n v="270103008"/>
    <s v="Violencia Psicológica"/>
    <n v="23734.716469520008"/>
    <n v="20589.527341893569"/>
    <n v="24153.83307155154"/>
  </r>
  <r>
    <n v="2"/>
    <n v="2201"/>
    <s v="Antofagasta"/>
    <s v="Calama"/>
    <n v="1"/>
    <s v="Prevalencia Violencia Psicológica General Año"/>
    <x v="0"/>
    <x v="0"/>
    <n v="1"/>
    <s v="Violencia psicológica"/>
    <s v="Sufrió violencia psicológica general en los últimos 12 meses"/>
    <n v="270103"/>
    <s v="Delitos violentos"/>
    <n v="270103008"/>
    <s v="Violencia Psicológica"/>
    <n v="3689.1923828003532"/>
    <n v="4318.0655222802225"/>
    <n v="4719.3828917151695"/>
  </r>
  <r>
    <n v="2"/>
    <n v="2201"/>
    <s v="Antofagasta"/>
    <s v="Calama"/>
    <n v="2"/>
    <s v="Prevalencia Violencia Psicológica General Vida (año o vida)"/>
    <x v="1"/>
    <x v="1"/>
    <n v="1"/>
    <s v="Violencia psicológica"/>
    <s v="No sufrió violencia psicológica antes ni durante los últimos doce meses"/>
    <n v="270103"/>
    <s v="Delitos violentos"/>
    <n v="270103008"/>
    <s v="Violencia Psicológica"/>
    <n v="21069.816037911864"/>
    <n v="13084.126184451436"/>
    <n v="22290.319925678879"/>
  </r>
  <r>
    <n v="2"/>
    <n v="2201"/>
    <s v="Antofagasta"/>
    <s v="Calama"/>
    <n v="2"/>
    <s v="Prevalencia Violencia Psicológica General Vida (año o vida)"/>
    <x v="1"/>
    <x v="1"/>
    <n v="1"/>
    <s v="Violencia psicológica"/>
    <s v="Sufrió violencia psicológica antes o durante los últimos doce meses"/>
    <n v="270103"/>
    <s v="Delitos violentos"/>
    <n v="270103008"/>
    <s v="Violencia Psicológica"/>
    <n v="6354.0928144084983"/>
    <n v="11823.466679722338"/>
    <n v="6582.896037587826"/>
  </r>
  <r>
    <n v="2"/>
    <n v="2201"/>
    <s v="Antofagasta"/>
    <s v="Calama"/>
    <n v="3"/>
    <s v="Prevalencia Violencia Psicológica Grave Año"/>
    <x v="0"/>
    <x v="0"/>
    <n v="1"/>
    <s v="Violencia psicológica"/>
    <s v="No sufrió violencia psicológica grave en los últimos 12 meses"/>
    <n v="270103"/>
    <s v="Delitos violentos"/>
    <n v="270103008"/>
    <s v="Violencia Psicológica"/>
    <n v="26438.175553814199"/>
    <n v="24406.484580334563"/>
    <n v="27316.14674097822"/>
  </r>
  <r>
    <n v="2"/>
    <n v="2201"/>
    <s v="Antofagasta"/>
    <s v="Calama"/>
    <n v="3"/>
    <s v="Prevalencia Violencia Psicológica Grave Año"/>
    <x v="0"/>
    <x v="0"/>
    <n v="1"/>
    <s v="Violencia psicológica"/>
    <s v="Sufrió violencia psicológica grave en los últimos 12 meses"/>
    <n v="270103"/>
    <s v="Delitos violentos"/>
    <n v="270103008"/>
    <s v="Violencia Psicológica"/>
    <n v="985.73329850616312"/>
    <n v="501.1082838392262"/>
    <n v="1557.0692222884868"/>
  </r>
  <r>
    <n v="2"/>
    <n v="2201"/>
    <s v="Antofagasta"/>
    <s v="Calama"/>
    <n v="4"/>
    <s v="Prevalencia Violencia Psicológica Leve Año"/>
    <x v="0"/>
    <x v="0"/>
    <n v="1"/>
    <s v="Violencia psicológica"/>
    <s v="No sufrió violencia psicológica leve en los últimos 12 meses"/>
    <n v="270103"/>
    <s v="Delitos violentos"/>
    <n v="270103008"/>
    <s v="Violencia Psicológica"/>
    <n v="23734.716469520008"/>
    <n v="20589.527341893569"/>
    <n v="24658.189060167861"/>
  </r>
  <r>
    <n v="2"/>
    <n v="2201"/>
    <s v="Antofagasta"/>
    <s v="Calama"/>
    <n v="4"/>
    <s v="Prevalencia Violencia Psicológica Leve Año"/>
    <x v="0"/>
    <x v="0"/>
    <n v="1"/>
    <s v="Violencia psicológica"/>
    <s v="Sufrió violencia psicológica leve en los últimos 12 meses"/>
    <n v="270103"/>
    <s v="Delitos violentos"/>
    <n v="270103008"/>
    <s v="Violencia Psicológica"/>
    <n v="3689.1923828003532"/>
    <n v="4318.0655222802225"/>
    <n v="4215.026903098852"/>
  </r>
  <r>
    <n v="2"/>
    <n v="2301"/>
    <s v="Antofagasta"/>
    <s v="Tocopilla"/>
    <n v="1"/>
    <s v="Prevalencia Violencia Psicológica General Año"/>
    <x v="0"/>
    <x v="0"/>
    <n v="1"/>
    <s v="Violencia psicológica"/>
    <s v="No sufrió violencia psicológica general en los últimos 12 meses"/>
    <n v="270103"/>
    <s v="Delitos violentos"/>
    <n v="270103008"/>
    <s v="Violencia Psicológica"/>
    <n v="0"/>
    <n v="35765.214421579112"/>
    <n v="52772.05538027169"/>
  </r>
  <r>
    <n v="2"/>
    <n v="2301"/>
    <s v="Antofagasta"/>
    <s v="Tocopilla"/>
    <n v="1"/>
    <s v="Prevalencia Violencia Psicológica General Año"/>
    <x v="0"/>
    <x v="0"/>
    <n v="1"/>
    <s v="Violencia psicológica"/>
    <s v="Sufrió violencia psicológica general en los últimos 12 meses"/>
    <n v="270103"/>
    <s v="Delitos violentos"/>
    <n v="270103008"/>
    <s v="Violencia Psicológica"/>
    <n v="0"/>
    <n v="3203.4511003818716"/>
    <n v="22312.665658478469"/>
  </r>
  <r>
    <n v="2"/>
    <n v="2301"/>
    <s v="Antofagasta"/>
    <s v="Tocopilla"/>
    <n v="2"/>
    <s v="Prevalencia Violencia Psicológica General Vida (año o vida)"/>
    <x v="1"/>
    <x v="1"/>
    <n v="1"/>
    <s v="Violencia psicológica"/>
    <s v="No sufrió violencia psicológica antes ni durante los últimos doce meses"/>
    <n v="270103"/>
    <s v="Delitos violentos"/>
    <n v="270103008"/>
    <s v="Violencia Psicológica"/>
    <n v="0"/>
    <n v="20461.825981063954"/>
    <n v="48376.683498836326"/>
  </r>
  <r>
    <n v="2"/>
    <n v="2301"/>
    <s v="Antofagasta"/>
    <s v="Tocopilla"/>
    <n v="2"/>
    <s v="Prevalencia Violencia Psicológica General Vida (año o vida)"/>
    <x v="1"/>
    <x v="1"/>
    <n v="1"/>
    <s v="Violencia psicológica"/>
    <s v="Sufrió violencia psicológica antes o durante los últimos doce meses"/>
    <n v="270103"/>
    <s v="Delitos violentos"/>
    <n v="270103008"/>
    <s v="Violencia Psicológica"/>
    <n v="0"/>
    <n v="18506.839540897025"/>
    <n v="26708.037539913832"/>
  </r>
  <r>
    <n v="2"/>
    <n v="2301"/>
    <s v="Antofagasta"/>
    <s v="Tocopilla"/>
    <n v="3"/>
    <s v="Prevalencia Violencia Psicológica Grave Año"/>
    <x v="0"/>
    <x v="0"/>
    <n v="1"/>
    <s v="Violencia psicológica"/>
    <s v="No sufrió violencia psicológica grave en los últimos 12 meses"/>
    <n v="270103"/>
    <s v="Delitos violentos"/>
    <n v="270103008"/>
    <s v="Violencia Psicológica"/>
    <n v="0"/>
    <n v="38968.665521960982"/>
    <n v="69442.736708917713"/>
  </r>
  <r>
    <n v="2"/>
    <n v="2301"/>
    <s v="Antofagasta"/>
    <s v="Tocopilla"/>
    <n v="3"/>
    <s v="Prevalencia Violencia Psicológica Grave Año"/>
    <x v="0"/>
    <x v="0"/>
    <n v="1"/>
    <s v="Violencia psicológica"/>
    <s v="Sufrió violencia psicológica grave en los últimos 12 meses"/>
    <n v="270103"/>
    <s v="Delitos violentos"/>
    <n v="270103008"/>
    <s v="Violencia Psicológica"/>
    <n v="0"/>
    <n v="0"/>
    <n v="5641.9843298324349"/>
  </r>
  <r>
    <n v="2"/>
    <n v="2301"/>
    <s v="Antofagasta"/>
    <s v="Tocopilla"/>
    <n v="4"/>
    <s v="Prevalencia Violencia Psicológica Leve Año"/>
    <x v="0"/>
    <x v="0"/>
    <n v="1"/>
    <s v="Violencia psicológica"/>
    <s v="No sufrió violencia psicológica leve en los últimos 12 meses"/>
    <n v="270103"/>
    <s v="Delitos violentos"/>
    <n v="270103008"/>
    <s v="Violencia Psicológica"/>
    <n v="0"/>
    <n v="35765.214421579112"/>
    <n v="52772.05538027169"/>
  </r>
  <r>
    <n v="2"/>
    <n v="2301"/>
    <s v="Antofagasta"/>
    <s v="Tocopilla"/>
    <n v="4"/>
    <s v="Prevalencia Violencia Psicológica Leve Año"/>
    <x v="0"/>
    <x v="0"/>
    <n v="1"/>
    <s v="Violencia psicológica"/>
    <s v="Sufrió violencia psicológica leve en los últimos 12 meses"/>
    <n v="270103"/>
    <s v="Delitos violentos"/>
    <n v="270103008"/>
    <s v="Violencia Psicológica"/>
    <n v="0"/>
    <n v="3203.4511003818716"/>
    <n v="22312.665658478469"/>
  </r>
  <r>
    <n v="2"/>
    <n v="2302"/>
    <s v="Antofagasta"/>
    <s v="María Elena"/>
    <n v="1"/>
    <s v="Prevalencia Violencia Psicológica General Año"/>
    <x v="0"/>
    <x v="0"/>
    <n v="1"/>
    <s v="Violencia psicológica"/>
    <s v="No sufrió violencia psicológica general en los últimos 12 meses"/>
    <n v="270103"/>
    <s v="Delitos violentos"/>
    <n v="270103008"/>
    <s v="Violencia Psicológica"/>
    <n v="0"/>
    <n v="28248.345191286109"/>
    <n v="0"/>
  </r>
  <r>
    <n v="2"/>
    <n v="2302"/>
    <s v="Antofagasta"/>
    <s v="María Elena"/>
    <n v="2"/>
    <s v="Prevalencia Violencia Psicológica General Vida (año o vida)"/>
    <x v="1"/>
    <x v="1"/>
    <n v="1"/>
    <s v="Violencia psicológica"/>
    <s v="No sufrió violencia psicológica antes ni durante los últimos doce meses"/>
    <n v="270103"/>
    <s v="Delitos violentos"/>
    <n v="270103008"/>
    <s v="Violencia Psicológica"/>
    <n v="0"/>
    <n v="28248.345191286109"/>
    <n v="0"/>
  </r>
  <r>
    <n v="2"/>
    <n v="2302"/>
    <s v="Antofagasta"/>
    <s v="María Elena"/>
    <n v="3"/>
    <s v="Prevalencia Violencia Psicológica Grave Año"/>
    <x v="0"/>
    <x v="0"/>
    <n v="1"/>
    <s v="Violencia psicológica"/>
    <s v="No sufrió violencia psicológica grave en los últimos 12 meses"/>
    <n v="270103"/>
    <s v="Delitos violentos"/>
    <n v="270103008"/>
    <s v="Violencia Psicológica"/>
    <n v="0"/>
    <n v="28248.345191286109"/>
    <n v="0"/>
  </r>
  <r>
    <n v="2"/>
    <n v="2302"/>
    <s v="Antofagasta"/>
    <s v="María Elena"/>
    <n v="4"/>
    <s v="Prevalencia Violencia Psicológica Leve Año"/>
    <x v="0"/>
    <x v="0"/>
    <n v="1"/>
    <s v="Violencia psicológica"/>
    <s v="No sufrió violencia psicológica leve en los últimos 12 meses"/>
    <n v="270103"/>
    <s v="Delitos violentos"/>
    <n v="270103008"/>
    <s v="Violencia Psicológica"/>
    <n v="0"/>
    <n v="28248.345191286109"/>
    <n v="0"/>
  </r>
  <r>
    <n v="3"/>
    <n v="3101"/>
    <s v="Atacama"/>
    <s v="Copiapó"/>
    <n v="1"/>
    <s v="Prevalencia Violencia Psicológica General Año"/>
    <x v="0"/>
    <x v="0"/>
    <n v="1"/>
    <s v="Violencia psicológica"/>
    <s v="No sufrió violencia psicológica general en los últimos 12 meses"/>
    <n v="270103"/>
    <s v="Delitos violentos"/>
    <n v="270103008"/>
    <s v="Violencia Psicológica"/>
    <n v="22966.786355475764"/>
    <n v="32156.131424707757"/>
    <n v="22880.360872833509"/>
  </r>
  <r>
    <n v="3"/>
    <n v="3101"/>
    <s v="Atacama"/>
    <s v="Copiapó"/>
    <n v="1"/>
    <s v="Prevalencia Violencia Psicológica General Año"/>
    <x v="0"/>
    <x v="0"/>
    <n v="1"/>
    <s v="Violencia psicológica"/>
    <s v="Sufrió violencia psicológica general en los últimos 12 meses"/>
    <n v="270103"/>
    <s v="Delitos violentos"/>
    <n v="270103008"/>
    <s v="Violencia Psicológica"/>
    <n v="3602.8468838163631"/>
    <n v="3602.0932412148159"/>
    <n v="6588.9349751918162"/>
  </r>
  <r>
    <n v="3"/>
    <n v="3101"/>
    <s v="Atacama"/>
    <s v="Copiapó"/>
    <n v="1"/>
    <s v="Prevalencia Violencia Psicológica General Año"/>
    <x v="0"/>
    <x v="0"/>
    <n v="1"/>
    <s v="Violencia psicológica"/>
    <s v="Sin Datos"/>
    <n v="270103"/>
    <s v="Delitos violentos"/>
    <n v="270103008"/>
    <s v="Violencia Psicológica"/>
    <n v="68.607335214157473"/>
    <n v="0"/>
    <n v="0"/>
  </r>
  <r>
    <n v="3"/>
    <n v="3101"/>
    <s v="Atacama"/>
    <s v="Copiapó"/>
    <n v="2"/>
    <s v="Prevalencia Violencia Psicológica General Vida (año o vida)"/>
    <x v="1"/>
    <x v="1"/>
    <n v="1"/>
    <s v="Violencia psicológica"/>
    <s v="No sufrió violencia psicológica antes ni durante los últimos doce meses"/>
    <n v="270103"/>
    <s v="Delitos violentos"/>
    <n v="270103008"/>
    <s v="Violencia Psicológica"/>
    <n v="18090.536034880737"/>
    <n v="30227.013616685435"/>
    <n v="19437.378108763969"/>
  </r>
  <r>
    <n v="3"/>
    <n v="3101"/>
    <s v="Atacama"/>
    <s v="Copiapó"/>
    <n v="2"/>
    <s v="Prevalencia Violencia Psicológica General Vida (año o vida)"/>
    <x v="1"/>
    <x v="1"/>
    <n v="1"/>
    <s v="Violencia psicológica"/>
    <s v="Sufrió violencia psicológica antes o durante los últimos doce meses"/>
    <n v="270103"/>
    <s v="Delitos violentos"/>
    <n v="270103008"/>
    <s v="Violencia Psicológica"/>
    <n v="8547.7045396255453"/>
    <n v="5531.2110492371057"/>
    <n v="10031.917739261316"/>
  </r>
  <r>
    <n v="3"/>
    <n v="3101"/>
    <s v="Atacama"/>
    <s v="Copiapó"/>
    <n v="3"/>
    <s v="Prevalencia Violencia Psicológica Grave Año"/>
    <x v="0"/>
    <x v="0"/>
    <n v="1"/>
    <s v="Violencia psicológica"/>
    <s v="No sufrió violencia psicológica grave en los últimos 12 meses"/>
    <n v="270103"/>
    <s v="Delitos violentos"/>
    <n v="270103008"/>
    <s v="Violencia Psicológica"/>
    <n v="25918.825339830724"/>
    <n v="34509.06709166705"/>
    <n v="28578.045659895863"/>
  </r>
  <r>
    <n v="3"/>
    <n v="3101"/>
    <s v="Atacama"/>
    <s v="Copiapó"/>
    <n v="3"/>
    <s v="Prevalencia Violencia Psicológica Grave Año"/>
    <x v="0"/>
    <x v="0"/>
    <n v="1"/>
    <s v="Violencia psicológica"/>
    <s v="Sufrió violencia psicológica grave en los últimos 12 meses"/>
    <n v="270103"/>
    <s v="Delitos violentos"/>
    <n v="270103008"/>
    <s v="Violencia Psicológica"/>
    <n v="559.75891254167732"/>
    <n v="1249.1575742555572"/>
    <n v="891.25018812945973"/>
  </r>
  <r>
    <n v="3"/>
    <n v="3101"/>
    <s v="Atacama"/>
    <s v="Copiapó"/>
    <n v="3"/>
    <s v="Prevalencia Violencia Psicológica Grave Año"/>
    <x v="0"/>
    <x v="0"/>
    <n v="1"/>
    <s v="Violencia psicológica"/>
    <s v="Sin Datos"/>
    <n v="270103"/>
    <s v="Delitos violentos"/>
    <n v="270103008"/>
    <s v="Violencia Psicológica"/>
    <n v="159.65632213388048"/>
    <n v="0"/>
    <n v="0"/>
  </r>
  <r>
    <n v="3"/>
    <n v="3101"/>
    <s v="Atacama"/>
    <s v="Copiapó"/>
    <n v="4"/>
    <s v="Prevalencia Violencia Psicológica Leve Año"/>
    <x v="0"/>
    <x v="0"/>
    <n v="1"/>
    <s v="Violencia psicológica"/>
    <s v="No sufrió violencia psicológica leve en los últimos 12 meses"/>
    <n v="270103"/>
    <s v="Delitos violentos"/>
    <n v="270103008"/>
    <s v="Violencia Psicológica"/>
    <n v="22966.786355475764"/>
    <n v="32596.316832497036"/>
    <n v="22957.067032399907"/>
  </r>
  <r>
    <n v="3"/>
    <n v="3101"/>
    <s v="Atacama"/>
    <s v="Copiapó"/>
    <n v="4"/>
    <s v="Prevalencia Violencia Psicológica Leve Año"/>
    <x v="0"/>
    <x v="0"/>
    <n v="1"/>
    <s v="Violencia psicológica"/>
    <s v="Sufrió violencia psicológica leve en los últimos 12 meses"/>
    <n v="270103"/>
    <s v="Delitos violentos"/>
    <n v="270103008"/>
    <s v="Violencia Psicológica"/>
    <n v="3602.8468838163631"/>
    <n v="3161.907833425541"/>
    <n v="6512.228815625419"/>
  </r>
  <r>
    <n v="3"/>
    <n v="3101"/>
    <s v="Atacama"/>
    <s v="Copiapó"/>
    <n v="4"/>
    <s v="Prevalencia Violencia Psicológica Leve Año"/>
    <x v="0"/>
    <x v="0"/>
    <n v="1"/>
    <s v="Violencia psicológica"/>
    <s v="Sin Datos"/>
    <n v="270103"/>
    <s v="Delitos violentos"/>
    <n v="270103008"/>
    <s v="Violencia Psicológica"/>
    <n v="68.607335214157473"/>
    <n v="0"/>
    <n v="0"/>
  </r>
  <r>
    <n v="3"/>
    <n v="3102"/>
    <s v="Atacama"/>
    <s v="Caldera"/>
    <n v="1"/>
    <s v="Prevalencia Violencia Psicológica General Año"/>
    <x v="0"/>
    <x v="0"/>
    <n v="1"/>
    <s v="Violencia psicológica"/>
    <s v="No sufrió violencia psicológica general en los últimos 12 meses"/>
    <n v="270103"/>
    <s v="Delitos violentos"/>
    <n v="270103008"/>
    <s v="Violencia Psicológica"/>
    <n v="0"/>
    <n v="44663.9345089649"/>
    <n v="22801.31916383305"/>
  </r>
  <r>
    <n v="3"/>
    <n v="3102"/>
    <s v="Atacama"/>
    <s v="Caldera"/>
    <n v="1"/>
    <s v="Prevalencia Violencia Psicológica General Año"/>
    <x v="0"/>
    <x v="0"/>
    <n v="1"/>
    <s v="Violencia psicológica"/>
    <s v="Sufrió violencia psicológica general en los últimos 12 meses"/>
    <n v="270103"/>
    <s v="Delitos violentos"/>
    <n v="270103008"/>
    <s v="Violencia Psicológica"/>
    <n v="0"/>
    <n v="11115.113478300829"/>
    <n v="6897.234422076418"/>
  </r>
  <r>
    <n v="3"/>
    <n v="3102"/>
    <s v="Atacama"/>
    <s v="Caldera"/>
    <n v="2"/>
    <s v="Prevalencia Violencia Psicológica General Vida (año o vida)"/>
    <x v="1"/>
    <x v="1"/>
    <n v="1"/>
    <s v="Violencia psicológica"/>
    <s v="No sufrió violencia psicológica antes ni durante los últimos doce meses"/>
    <n v="270103"/>
    <s v="Delitos violentos"/>
    <n v="270103008"/>
    <s v="Violencia Psicológica"/>
    <n v="0"/>
    <n v="33653.863218770515"/>
    <n v="17989.2544356492"/>
  </r>
  <r>
    <n v="3"/>
    <n v="3102"/>
    <s v="Atacama"/>
    <s v="Caldera"/>
    <n v="2"/>
    <s v="Prevalencia Violencia Psicológica General Vida (año o vida)"/>
    <x v="1"/>
    <x v="1"/>
    <n v="1"/>
    <s v="Violencia psicológica"/>
    <s v="Sufrió violencia psicológica antes o durante los últimos doce meses"/>
    <n v="270103"/>
    <s v="Delitos violentos"/>
    <n v="270103008"/>
    <s v="Violencia Psicológica"/>
    <n v="0"/>
    <n v="22125.184768495208"/>
    <n v="11709.299150260267"/>
  </r>
  <r>
    <n v="3"/>
    <n v="3102"/>
    <s v="Atacama"/>
    <s v="Caldera"/>
    <n v="3"/>
    <s v="Prevalencia Violencia Psicológica Grave Año"/>
    <x v="0"/>
    <x v="0"/>
    <n v="1"/>
    <s v="Violencia psicológica"/>
    <s v="No sufrió violencia psicológica grave en los últimos 12 meses"/>
    <n v="270103"/>
    <s v="Delitos violentos"/>
    <n v="270103008"/>
    <s v="Violencia Psicológica"/>
    <n v="0"/>
    <n v="53253.306230009592"/>
    <n v="27505.657799417801"/>
  </r>
  <r>
    <n v="3"/>
    <n v="3102"/>
    <s v="Atacama"/>
    <s v="Caldera"/>
    <n v="3"/>
    <s v="Prevalencia Violencia Psicológica Grave Año"/>
    <x v="0"/>
    <x v="0"/>
    <n v="1"/>
    <s v="Violencia psicológica"/>
    <s v="Sufrió violencia psicológica grave en los últimos 12 meses"/>
    <n v="270103"/>
    <s v="Delitos violentos"/>
    <n v="270103008"/>
    <s v="Violencia Psicológica"/>
    <n v="0"/>
    <n v="2525.7417572561299"/>
    <n v="2192.8957864916651"/>
  </r>
  <r>
    <n v="3"/>
    <n v="3102"/>
    <s v="Atacama"/>
    <s v="Caldera"/>
    <n v="4"/>
    <s v="Prevalencia Violencia Psicológica Leve Año"/>
    <x v="0"/>
    <x v="0"/>
    <n v="1"/>
    <s v="Violencia psicológica"/>
    <s v="No sufrió violencia psicológica leve en los últimos 12 meses"/>
    <n v="270103"/>
    <s v="Delitos violentos"/>
    <n v="270103008"/>
    <s v="Violencia Psicológica"/>
    <n v="0"/>
    <n v="44663.9345089649"/>
    <n v="22801.31916383305"/>
  </r>
  <r>
    <n v="3"/>
    <n v="3102"/>
    <s v="Atacama"/>
    <s v="Caldera"/>
    <n v="4"/>
    <s v="Prevalencia Violencia Psicológica Leve Año"/>
    <x v="0"/>
    <x v="0"/>
    <n v="1"/>
    <s v="Violencia psicológica"/>
    <s v="Sufrió violencia psicológica leve en los últimos 12 meses"/>
    <n v="270103"/>
    <s v="Delitos violentos"/>
    <n v="270103008"/>
    <s v="Violencia Psicológica"/>
    <n v="0"/>
    <n v="11115.113478300829"/>
    <n v="6897.234422076418"/>
  </r>
  <r>
    <n v="3"/>
    <n v="3103"/>
    <s v="Atacama"/>
    <s v="Tierra Amarilla"/>
    <n v="1"/>
    <s v="Prevalencia Violencia Psicológica General Año"/>
    <x v="0"/>
    <x v="0"/>
    <n v="1"/>
    <s v="Violencia psicológica"/>
    <s v="No sufrió violencia psicológica general en los últimos 12 meses"/>
    <n v="270103"/>
    <s v="Delitos violentos"/>
    <n v="270103008"/>
    <s v="Violencia Psicológica"/>
    <n v="0"/>
    <n v="6572.3166678621837"/>
    <n v="42308.656323498508"/>
  </r>
  <r>
    <n v="3"/>
    <n v="3103"/>
    <s v="Atacama"/>
    <s v="Tierra Amarilla"/>
    <n v="1"/>
    <s v="Prevalencia Violencia Psicológica General Año"/>
    <x v="0"/>
    <x v="0"/>
    <n v="1"/>
    <s v="Violencia psicológica"/>
    <s v="Sufrió violencia psicológica general en los últimos 12 meses"/>
    <n v="270103"/>
    <s v="Delitos violentos"/>
    <n v="270103008"/>
    <s v="Violencia Psicológica"/>
    <n v="0"/>
    <n v="1020.7967746253138"/>
    <n v="14645.830414658749"/>
  </r>
  <r>
    <n v="3"/>
    <n v="3103"/>
    <s v="Atacama"/>
    <s v="Tierra Amarilla"/>
    <n v="2"/>
    <s v="Prevalencia Violencia Psicológica General Vida (año o vida)"/>
    <x v="1"/>
    <x v="1"/>
    <n v="1"/>
    <s v="Violencia psicológica"/>
    <s v="No sufrió violencia psicológica antes ni durante los últimos doce meses"/>
    <n v="270103"/>
    <s v="Delitos violentos"/>
    <n v="270103008"/>
    <s v="Violencia Psicológica"/>
    <n v="0"/>
    <n v="6572.3166678621837"/>
    <n v="26020.807225439567"/>
  </r>
  <r>
    <n v="3"/>
    <n v="3103"/>
    <s v="Atacama"/>
    <s v="Tierra Amarilla"/>
    <n v="2"/>
    <s v="Prevalencia Violencia Psicológica General Vida (año o vida)"/>
    <x v="1"/>
    <x v="1"/>
    <n v="1"/>
    <s v="Violencia psicológica"/>
    <s v="Sufrió violencia psicológica antes o durante los últimos doce meses"/>
    <n v="270103"/>
    <s v="Delitos violentos"/>
    <n v="270103008"/>
    <s v="Violencia Psicológica"/>
    <n v="0"/>
    <n v="1020.7967746253138"/>
    <n v="30933.679512717714"/>
  </r>
  <r>
    <n v="3"/>
    <n v="3103"/>
    <s v="Atacama"/>
    <s v="Tierra Amarilla"/>
    <n v="3"/>
    <s v="Prevalencia Violencia Psicológica Grave Año"/>
    <x v="0"/>
    <x v="0"/>
    <n v="1"/>
    <s v="Violencia psicológica"/>
    <s v="No sufrió violencia psicológica grave en los últimos 12 meses"/>
    <n v="270103"/>
    <s v="Delitos violentos"/>
    <n v="270103008"/>
    <s v="Violencia Psicológica"/>
    <n v="0"/>
    <n v="7593.1134424874981"/>
    <n v="56033.894912830132"/>
  </r>
  <r>
    <n v="3"/>
    <n v="3103"/>
    <s v="Atacama"/>
    <s v="Tierra Amarilla"/>
    <n v="3"/>
    <s v="Prevalencia Violencia Psicológica Grave Año"/>
    <x v="0"/>
    <x v="0"/>
    <n v="1"/>
    <s v="Violencia psicológica"/>
    <s v="Sufrió violencia psicológica grave en los últimos 12 meses"/>
    <n v="270103"/>
    <s v="Delitos violentos"/>
    <n v="270103008"/>
    <s v="Violencia Psicológica"/>
    <n v="0"/>
    <n v="0"/>
    <n v="920.59182532711225"/>
  </r>
  <r>
    <n v="3"/>
    <n v="3103"/>
    <s v="Atacama"/>
    <s v="Tierra Amarilla"/>
    <n v="4"/>
    <s v="Prevalencia Violencia Psicológica Leve Año"/>
    <x v="0"/>
    <x v="0"/>
    <n v="1"/>
    <s v="Violencia psicológica"/>
    <s v="No sufrió violencia psicológica leve en los últimos 12 meses"/>
    <n v="270103"/>
    <s v="Delitos violentos"/>
    <n v="270103008"/>
    <s v="Violencia Psicológica"/>
    <n v="0"/>
    <n v="6572.3166678621837"/>
    <n v="43229.248148825624"/>
  </r>
  <r>
    <n v="3"/>
    <n v="3103"/>
    <s v="Atacama"/>
    <s v="Tierra Amarilla"/>
    <n v="4"/>
    <s v="Prevalencia Violencia Psicológica Leve Año"/>
    <x v="0"/>
    <x v="0"/>
    <n v="1"/>
    <s v="Violencia psicológica"/>
    <s v="Sufrió violencia psicológica leve en los últimos 12 meses"/>
    <n v="270103"/>
    <s v="Delitos violentos"/>
    <n v="270103008"/>
    <s v="Violencia Psicológica"/>
    <n v="0"/>
    <n v="1020.7967746253138"/>
    <n v="13725.238589331637"/>
  </r>
  <r>
    <n v="3"/>
    <n v="3201"/>
    <s v="Atacama"/>
    <s v="Chañaral"/>
    <n v="1"/>
    <s v="Prevalencia Violencia Psicológica General Año"/>
    <x v="0"/>
    <x v="0"/>
    <n v="1"/>
    <s v="Violencia psicológica"/>
    <s v="No sufrió violencia psicológica general en los últimos 12 meses"/>
    <n v="270103"/>
    <s v="Delitos violentos"/>
    <n v="270103008"/>
    <s v="Violencia Psicológica"/>
    <n v="0"/>
    <n v="29434.912595666432"/>
    <n v="48009.852615789197"/>
  </r>
  <r>
    <n v="3"/>
    <n v="3201"/>
    <s v="Atacama"/>
    <s v="Chañaral"/>
    <n v="1"/>
    <s v="Prevalencia Violencia Psicológica General Año"/>
    <x v="0"/>
    <x v="0"/>
    <n v="1"/>
    <s v="Violencia psicológica"/>
    <s v="Sufrió violencia psicológica general en los últimos 12 meses"/>
    <n v="270103"/>
    <s v="Delitos violentos"/>
    <n v="270103008"/>
    <s v="Violencia Psicológica"/>
    <n v="0"/>
    <n v="3209.4603280178126"/>
    <n v="4159.8130609216569"/>
  </r>
  <r>
    <n v="3"/>
    <n v="3201"/>
    <s v="Atacama"/>
    <s v="Chañaral"/>
    <n v="2"/>
    <s v="Prevalencia Violencia Psicológica General Vida (año o vida)"/>
    <x v="1"/>
    <x v="1"/>
    <n v="1"/>
    <s v="Violencia psicológica"/>
    <s v="No sufrió violencia psicológica antes ni durante los últimos doce meses"/>
    <n v="270103"/>
    <s v="Delitos violentos"/>
    <n v="270103008"/>
    <s v="Violencia Psicológica"/>
    <n v="0"/>
    <n v="27637.802267387469"/>
    <n v="36458.368675716163"/>
  </r>
  <r>
    <n v="3"/>
    <n v="3201"/>
    <s v="Atacama"/>
    <s v="Chañaral"/>
    <n v="2"/>
    <s v="Prevalencia Violencia Psicológica General Vida (año o vida)"/>
    <x v="1"/>
    <x v="1"/>
    <n v="1"/>
    <s v="Violencia psicológica"/>
    <s v="Sufrió violencia psicológica antes o durante los últimos doce meses"/>
    <n v="270103"/>
    <s v="Delitos violentos"/>
    <n v="270103008"/>
    <s v="Violencia Psicológica"/>
    <n v="0"/>
    <n v="5006.5706562967753"/>
    <n v="15711.297000994711"/>
  </r>
  <r>
    <n v="3"/>
    <n v="3201"/>
    <s v="Atacama"/>
    <s v="Chañaral"/>
    <n v="3"/>
    <s v="Prevalencia Violencia Psicológica Grave Año"/>
    <x v="0"/>
    <x v="0"/>
    <n v="1"/>
    <s v="Violencia psicológica"/>
    <s v="No sufrió violencia psicológica grave en los últimos 12 meses"/>
    <n v="270103"/>
    <s v="Delitos violentos"/>
    <n v="270103008"/>
    <s v="Violencia Psicológica"/>
    <n v="0"/>
    <n v="32644.372923684245"/>
    <n v="52169.665676710851"/>
  </r>
  <r>
    <n v="3"/>
    <n v="3201"/>
    <s v="Atacama"/>
    <s v="Chañaral"/>
    <n v="4"/>
    <s v="Prevalencia Violencia Psicológica Leve Año"/>
    <x v="0"/>
    <x v="0"/>
    <n v="1"/>
    <s v="Violencia psicológica"/>
    <s v="No sufrió violencia psicológica leve en los últimos 12 meses"/>
    <n v="270103"/>
    <s v="Delitos violentos"/>
    <n v="270103008"/>
    <s v="Violencia Psicológica"/>
    <n v="0"/>
    <n v="29434.912595666432"/>
    <n v="48009.852615789197"/>
  </r>
  <r>
    <n v="3"/>
    <n v="3201"/>
    <s v="Atacama"/>
    <s v="Chañaral"/>
    <n v="4"/>
    <s v="Prevalencia Violencia Psicológica Leve Año"/>
    <x v="0"/>
    <x v="0"/>
    <n v="1"/>
    <s v="Violencia psicológica"/>
    <s v="Sufrió violencia psicológica leve en los últimos 12 meses"/>
    <n v="270103"/>
    <s v="Delitos violentos"/>
    <n v="270103008"/>
    <s v="Violencia Psicológica"/>
    <n v="0"/>
    <n v="3209.4603280178126"/>
    <n v="4159.8130609216569"/>
  </r>
  <r>
    <n v="3"/>
    <n v="3301"/>
    <s v="Atacama"/>
    <s v="Vallenar"/>
    <n v="1"/>
    <s v="Prevalencia Violencia Psicológica General Año"/>
    <x v="0"/>
    <x v="0"/>
    <n v="1"/>
    <s v="Violencia psicológica"/>
    <s v="No sufrió violencia psicológica general en los últimos 12 meses"/>
    <n v="270103"/>
    <s v="Delitos violentos"/>
    <n v="270103008"/>
    <s v="Violencia Psicológica"/>
    <n v="21195.571682464455"/>
    <n v="28136.068344053016"/>
    <n v="23512.394574957543"/>
  </r>
  <r>
    <n v="3"/>
    <n v="3301"/>
    <s v="Atacama"/>
    <s v="Vallenar"/>
    <n v="1"/>
    <s v="Prevalencia Violencia Psicológica General Año"/>
    <x v="0"/>
    <x v="0"/>
    <n v="1"/>
    <s v="Violencia psicológica"/>
    <s v="Sufrió violencia psicológica general en los últimos 12 meses"/>
    <n v="270103"/>
    <s v="Delitos violentos"/>
    <n v="270103008"/>
    <s v="Violencia Psicológica"/>
    <n v="6014.884478672986"/>
    <n v="5559.0798501868412"/>
    <n v="5999.7655093007288"/>
  </r>
  <r>
    <n v="3"/>
    <n v="3301"/>
    <s v="Atacama"/>
    <s v="Vallenar"/>
    <n v="2"/>
    <s v="Prevalencia Violencia Psicológica General Vida (año o vida)"/>
    <x v="1"/>
    <x v="1"/>
    <n v="1"/>
    <s v="Violencia psicológica"/>
    <s v="No sufrió violencia psicológica antes ni durante los últimos doce meses"/>
    <n v="270103"/>
    <s v="Delitos violentos"/>
    <n v="270103008"/>
    <s v="Violencia Psicológica"/>
    <n v="18011.329976303317"/>
    <n v="27106.574038235016"/>
    <n v="19799.016137152994"/>
  </r>
  <r>
    <n v="3"/>
    <n v="3301"/>
    <s v="Atacama"/>
    <s v="Vallenar"/>
    <n v="2"/>
    <s v="Prevalencia Violencia Psicológica General Vida (año o vida)"/>
    <x v="1"/>
    <x v="1"/>
    <n v="1"/>
    <s v="Violencia psicológica"/>
    <s v="Sufrió violencia psicológica antes o durante los últimos doce meses"/>
    <n v="270103"/>
    <s v="Delitos violentos"/>
    <n v="270103008"/>
    <s v="Violencia Psicológica"/>
    <n v="9199.1261848341237"/>
    <n v="6588.5741560048355"/>
    <n v="9713.1439471052618"/>
  </r>
  <r>
    <n v="3"/>
    <n v="3301"/>
    <s v="Atacama"/>
    <s v="Vallenar"/>
    <n v="3"/>
    <s v="Prevalencia Violencia Psicológica Grave Año"/>
    <x v="0"/>
    <x v="0"/>
    <n v="1"/>
    <s v="Violencia psicológica"/>
    <s v="No sufrió violencia psicológica grave en los últimos 12 meses"/>
    <n v="270103"/>
    <s v="Delitos violentos"/>
    <n v="270103008"/>
    <s v="Violencia Psicológica"/>
    <n v="25507.257109004739"/>
    <n v="33197.51775324373"/>
    <n v="26601.631075132547"/>
  </r>
  <r>
    <n v="3"/>
    <n v="3301"/>
    <s v="Atacama"/>
    <s v="Vallenar"/>
    <n v="3"/>
    <s v="Prevalencia Violencia Psicológica Grave Año"/>
    <x v="0"/>
    <x v="0"/>
    <n v="1"/>
    <s v="Violencia psicológica"/>
    <s v="Sufrió violencia psicológica grave en los últimos 12 meses"/>
    <n v="270103"/>
    <s v="Delitos violentos"/>
    <n v="270103008"/>
    <s v="Violencia Psicológica"/>
    <n v="1703.1990521327014"/>
    <n v="497.63044099613626"/>
    <n v="2910.5290091257166"/>
  </r>
  <r>
    <n v="3"/>
    <n v="3301"/>
    <s v="Atacama"/>
    <s v="Vallenar"/>
    <n v="4"/>
    <s v="Prevalencia Violencia Psicológica Leve Año"/>
    <x v="0"/>
    <x v="0"/>
    <n v="1"/>
    <s v="Violencia psicológica"/>
    <s v="No sufrió violencia psicológica leve en los últimos 12 meses"/>
    <n v="270103"/>
    <s v="Delitos violentos"/>
    <n v="270103008"/>
    <s v="Violencia Psicológica"/>
    <n v="21195.571682464455"/>
    <n v="28136.068344053016"/>
    <n v="24259.630863059196"/>
  </r>
  <r>
    <n v="3"/>
    <n v="3301"/>
    <s v="Atacama"/>
    <s v="Vallenar"/>
    <n v="4"/>
    <s v="Prevalencia Violencia Psicológica Leve Año"/>
    <x v="0"/>
    <x v="0"/>
    <n v="1"/>
    <s v="Violencia psicológica"/>
    <s v="Sufrió violencia psicológica leve en los últimos 12 meses"/>
    <n v="270103"/>
    <s v="Delitos violentos"/>
    <n v="270103008"/>
    <s v="Violencia Psicológica"/>
    <n v="6014.884478672986"/>
    <n v="5559.0798501868412"/>
    <n v="5252.5292211990763"/>
  </r>
  <r>
    <n v="3"/>
    <n v="3303"/>
    <s v="Atacama"/>
    <s v="Freirina"/>
    <n v="1"/>
    <s v="Prevalencia Violencia Psicológica General Año"/>
    <x v="0"/>
    <x v="0"/>
    <n v="1"/>
    <s v="Violencia psicológica"/>
    <s v="No sufrió violencia psicológica general en los últimos 12 meses"/>
    <n v="270103"/>
    <s v="Delitos violentos"/>
    <n v="270103008"/>
    <s v="Violencia Psicológica"/>
    <n v="0"/>
    <n v="32674.768851571622"/>
    <n v="0"/>
  </r>
  <r>
    <n v="3"/>
    <n v="3303"/>
    <s v="Atacama"/>
    <s v="Freirina"/>
    <n v="1"/>
    <s v="Prevalencia Violencia Psicológica General Año"/>
    <x v="0"/>
    <x v="0"/>
    <n v="1"/>
    <s v="Violencia psicológica"/>
    <s v="Sufrió violencia psicológica general en los últimos 12 meses"/>
    <n v="270103"/>
    <s v="Delitos violentos"/>
    <n v="270103008"/>
    <s v="Violencia Psicológica"/>
    <n v="0"/>
    <n v="2906.2235211769148"/>
    <n v="0"/>
  </r>
  <r>
    <n v="3"/>
    <n v="3303"/>
    <s v="Atacama"/>
    <s v="Freirina"/>
    <n v="2"/>
    <s v="Prevalencia Violencia Psicológica General Vida (año o vida)"/>
    <x v="1"/>
    <x v="1"/>
    <n v="1"/>
    <s v="Violencia psicológica"/>
    <s v="No sufrió violencia psicológica antes ni durante los últimos doce meses"/>
    <n v="270103"/>
    <s v="Delitos violentos"/>
    <n v="270103008"/>
    <s v="Violencia Psicológica"/>
    <n v="0"/>
    <n v="32674.768851571622"/>
    <n v="0"/>
  </r>
  <r>
    <n v="3"/>
    <n v="3303"/>
    <s v="Atacama"/>
    <s v="Freirina"/>
    <n v="2"/>
    <s v="Prevalencia Violencia Psicológica General Vida (año o vida)"/>
    <x v="1"/>
    <x v="1"/>
    <n v="1"/>
    <s v="Violencia psicológica"/>
    <s v="Sufrió violencia psicológica antes o durante los últimos doce meses"/>
    <n v="270103"/>
    <s v="Delitos violentos"/>
    <n v="270103008"/>
    <s v="Violencia Psicológica"/>
    <n v="0"/>
    <n v="2906.2235211769148"/>
    <n v="0"/>
  </r>
  <r>
    <n v="3"/>
    <n v="3303"/>
    <s v="Atacama"/>
    <s v="Freirina"/>
    <n v="3"/>
    <s v="Prevalencia Violencia Psicológica Grave Año"/>
    <x v="0"/>
    <x v="0"/>
    <n v="1"/>
    <s v="Violencia psicológica"/>
    <s v="No sufrió violencia psicológica grave en los últimos 12 meses"/>
    <n v="270103"/>
    <s v="Delitos violentos"/>
    <n v="270103008"/>
    <s v="Violencia Psicológica"/>
    <n v="0"/>
    <n v="35580.992372748537"/>
    <n v="0"/>
  </r>
  <r>
    <n v="3"/>
    <n v="3303"/>
    <s v="Atacama"/>
    <s v="Freirina"/>
    <n v="4"/>
    <s v="Prevalencia Violencia Psicológica Leve Año"/>
    <x v="0"/>
    <x v="0"/>
    <n v="1"/>
    <s v="Violencia psicológica"/>
    <s v="No sufrió violencia psicológica leve en los últimos 12 meses"/>
    <n v="270103"/>
    <s v="Delitos violentos"/>
    <n v="270103008"/>
    <s v="Violencia Psicológica"/>
    <n v="0"/>
    <n v="32674.768851571622"/>
    <n v="0"/>
  </r>
  <r>
    <n v="3"/>
    <n v="3303"/>
    <s v="Atacama"/>
    <s v="Freirina"/>
    <n v="4"/>
    <s v="Prevalencia Violencia Psicológica Leve Año"/>
    <x v="0"/>
    <x v="0"/>
    <n v="1"/>
    <s v="Violencia psicológica"/>
    <s v="Sufrió violencia psicológica leve en los últimos 12 meses"/>
    <n v="270103"/>
    <s v="Delitos violentos"/>
    <n v="270103008"/>
    <s v="Violencia Psicológica"/>
    <n v="0"/>
    <n v="2906.2235211769148"/>
    <n v="0"/>
  </r>
  <r>
    <n v="3"/>
    <n v="3304"/>
    <s v="Atacama"/>
    <s v="Huasco"/>
    <n v="1"/>
    <s v="Prevalencia Violencia Psicológica General Año"/>
    <x v="0"/>
    <x v="0"/>
    <n v="1"/>
    <s v="Violencia psicológica"/>
    <s v="No sufrió violencia psicológica general en los últimos 12 meses"/>
    <n v="270103"/>
    <s v="Delitos violentos"/>
    <n v="270103008"/>
    <s v="Violencia Psicológica"/>
    <n v="0"/>
    <n v="8063.3419039714172"/>
    <n v="0"/>
  </r>
  <r>
    <n v="3"/>
    <n v="3304"/>
    <s v="Atacama"/>
    <s v="Huasco"/>
    <n v="2"/>
    <s v="Prevalencia Violencia Psicológica General Vida (año o vida)"/>
    <x v="1"/>
    <x v="1"/>
    <n v="1"/>
    <s v="Violencia psicológica"/>
    <s v="No sufrió violencia psicológica antes ni durante los últimos doce meses"/>
    <n v="270103"/>
    <s v="Delitos violentos"/>
    <n v="270103008"/>
    <s v="Violencia Psicológica"/>
    <n v="0"/>
    <n v="8063.3419039714172"/>
    <n v="0"/>
  </r>
  <r>
    <n v="3"/>
    <n v="3304"/>
    <s v="Atacama"/>
    <s v="Huasco"/>
    <n v="3"/>
    <s v="Prevalencia Violencia Psicológica Grave Año"/>
    <x v="0"/>
    <x v="0"/>
    <n v="1"/>
    <s v="Violencia psicológica"/>
    <s v="No sufrió violencia psicológica grave en los últimos 12 meses"/>
    <n v="270103"/>
    <s v="Delitos violentos"/>
    <n v="270103008"/>
    <s v="Violencia Psicológica"/>
    <n v="0"/>
    <n v="8063.3419039714172"/>
    <n v="0"/>
  </r>
  <r>
    <n v="3"/>
    <n v="3304"/>
    <s v="Atacama"/>
    <s v="Huasco"/>
    <n v="4"/>
    <s v="Prevalencia Violencia Psicológica Leve Año"/>
    <x v="0"/>
    <x v="0"/>
    <n v="1"/>
    <s v="Violencia psicológica"/>
    <s v="No sufrió violencia psicológica leve en los últimos 12 meses"/>
    <n v="270103"/>
    <s v="Delitos violentos"/>
    <n v="270103008"/>
    <s v="Violencia Psicológica"/>
    <n v="0"/>
    <n v="8063.3419039714172"/>
    <n v="0"/>
  </r>
  <r>
    <n v="4"/>
    <n v="4101"/>
    <s v="Coquimbo"/>
    <s v="La Serena"/>
    <n v="1"/>
    <s v="Prevalencia Violencia Psicológica General Año"/>
    <x v="0"/>
    <x v="0"/>
    <n v="1"/>
    <s v="Violencia psicológica"/>
    <s v="No sufrió violencia psicológica general en los últimos 12 meses"/>
    <n v="270103"/>
    <s v="Delitos violentos"/>
    <n v="270103008"/>
    <s v="Violencia Psicológica"/>
    <n v="22236.145454197616"/>
    <n v="24885.572201767623"/>
    <n v="24571.823663504656"/>
  </r>
  <r>
    <n v="4"/>
    <n v="4101"/>
    <s v="Coquimbo"/>
    <s v="La Serena"/>
    <n v="1"/>
    <s v="Prevalencia Violencia Psicológica General Año"/>
    <x v="0"/>
    <x v="0"/>
    <n v="1"/>
    <s v="Violencia psicológica"/>
    <s v="Sufrió violencia psicológica general en los últimos 12 meses"/>
    <n v="270103"/>
    <s v="Delitos violentos"/>
    <n v="270103008"/>
    <s v="Violencia Psicológica"/>
    <n v="2357.9152776648507"/>
    <n v="6897.2147302753128"/>
    <n v="5787.49160050505"/>
  </r>
  <r>
    <n v="4"/>
    <n v="4101"/>
    <s v="Coquimbo"/>
    <s v="La Serena"/>
    <n v="2"/>
    <s v="Prevalencia Violencia Psicológica General Vida (año o vida)"/>
    <x v="1"/>
    <x v="1"/>
    <n v="1"/>
    <s v="Violencia psicológica"/>
    <s v="No sufrió violencia psicológica antes ni durante los últimos doce meses"/>
    <n v="270103"/>
    <s v="Delitos violentos"/>
    <n v="270103008"/>
    <s v="Violencia Psicológica"/>
    <n v="19432.952463854068"/>
    <n v="21813.535258479395"/>
    <n v="19366.248345543663"/>
  </r>
  <r>
    <n v="4"/>
    <n v="4101"/>
    <s v="Coquimbo"/>
    <s v="La Serena"/>
    <n v="2"/>
    <s v="Prevalencia Violencia Psicológica General Vida (año o vida)"/>
    <x v="1"/>
    <x v="1"/>
    <n v="1"/>
    <s v="Violencia psicológica"/>
    <s v="Sufrió violencia psicológica antes o durante los últimos doce meses"/>
    <n v="270103"/>
    <s v="Delitos violentos"/>
    <n v="270103008"/>
    <s v="Violencia Psicológica"/>
    <n v="5161.1082680083982"/>
    <n v="9969.2516735635418"/>
    <n v="10993.066918466086"/>
  </r>
  <r>
    <n v="4"/>
    <n v="4101"/>
    <s v="Coquimbo"/>
    <s v="La Serena"/>
    <n v="3"/>
    <s v="Prevalencia Violencia Psicológica Grave Año"/>
    <x v="0"/>
    <x v="0"/>
    <n v="1"/>
    <s v="Violencia psicológica"/>
    <s v="No sufrió violencia psicológica grave en los últimos 12 meses"/>
    <n v="270103"/>
    <s v="Delitos violentos"/>
    <n v="270103008"/>
    <s v="Violencia Psicológica"/>
    <n v="23588.240076907256"/>
    <n v="30554.443655377974"/>
    <n v="28780.545440835569"/>
  </r>
  <r>
    <n v="4"/>
    <n v="4101"/>
    <s v="Coquimbo"/>
    <s v="La Serena"/>
    <n v="3"/>
    <s v="Prevalencia Violencia Psicológica Grave Año"/>
    <x v="0"/>
    <x v="0"/>
    <n v="1"/>
    <s v="Violencia psicológica"/>
    <s v="Sufrió violencia psicológica grave en los últimos 12 meses"/>
    <n v="270103"/>
    <s v="Delitos violentos"/>
    <n v="270103008"/>
    <s v="Violencia Psicológica"/>
    <n v="1005.8206549552092"/>
    <n v="1228.3432766649735"/>
    <n v="1578.7698231741233"/>
  </r>
  <r>
    <n v="4"/>
    <n v="4101"/>
    <s v="Coquimbo"/>
    <s v="La Serena"/>
    <n v="4"/>
    <s v="Prevalencia Violencia Psicológica Leve Año"/>
    <x v="0"/>
    <x v="0"/>
    <n v="1"/>
    <s v="Violencia psicológica"/>
    <s v="No sufrió violencia psicológica leve en los últimos 12 meses"/>
    <n v="270103"/>
    <s v="Delitos violentos"/>
    <n v="270103008"/>
    <s v="Violencia Psicológica"/>
    <n v="22236.145454197616"/>
    <n v="25065.017579660067"/>
    <n v="24571.823663504656"/>
  </r>
  <r>
    <n v="4"/>
    <n v="4101"/>
    <s v="Coquimbo"/>
    <s v="La Serena"/>
    <n v="4"/>
    <s v="Prevalencia Violencia Psicológica Leve Año"/>
    <x v="0"/>
    <x v="0"/>
    <n v="1"/>
    <s v="Violencia psicológica"/>
    <s v="Sufrió violencia psicológica leve en los últimos 12 meses"/>
    <n v="270103"/>
    <s v="Delitos violentos"/>
    <n v="270103008"/>
    <s v="Violencia Psicológica"/>
    <n v="2357.9152776648507"/>
    <n v="6717.7693523828657"/>
    <n v="5787.49160050505"/>
  </r>
  <r>
    <n v="4"/>
    <n v="4102"/>
    <s v="Coquimbo"/>
    <s v="Coquimbo"/>
    <n v="1"/>
    <s v="Prevalencia Violencia Psicológica General Año"/>
    <x v="0"/>
    <x v="0"/>
    <n v="1"/>
    <s v="Violencia psicológica"/>
    <s v="No sufrió violencia psicológica general en los últimos 12 meses"/>
    <n v="270103"/>
    <s v="Delitos violentos"/>
    <n v="270103008"/>
    <s v="Violencia Psicológica"/>
    <n v="21512.429164739573"/>
    <n v="22695.213404740745"/>
    <n v="19834.309829108439"/>
  </r>
  <r>
    <n v="4"/>
    <n v="4102"/>
    <s v="Coquimbo"/>
    <s v="Coquimbo"/>
    <n v="1"/>
    <s v="Prevalencia Violencia Psicológica General Año"/>
    <x v="0"/>
    <x v="0"/>
    <n v="1"/>
    <s v="Violencia psicológica"/>
    <s v="Sufrió violencia psicológica general en los últimos 12 meses"/>
    <n v="270103"/>
    <s v="Delitos violentos"/>
    <n v="270103008"/>
    <s v="Violencia Psicológica"/>
    <n v="3200.6091949190154"/>
    <n v="7727.9296284703123"/>
    <n v="8194.1462096998002"/>
  </r>
  <r>
    <n v="4"/>
    <n v="4102"/>
    <s v="Coquimbo"/>
    <s v="Coquimbo"/>
    <n v="2"/>
    <s v="Prevalencia Violencia Psicológica General Vida (año o vida)"/>
    <x v="1"/>
    <x v="1"/>
    <n v="1"/>
    <s v="Violencia psicológica"/>
    <s v="No sufrió violencia psicológica antes ni durante los últimos doce meses"/>
    <n v="270103"/>
    <s v="Delitos violentos"/>
    <n v="270103008"/>
    <s v="Violencia Psicológica"/>
    <n v="15534.003260874642"/>
    <n v="22094.454218715113"/>
    <n v="15960.945491198134"/>
  </r>
  <r>
    <n v="4"/>
    <n v="4102"/>
    <s v="Coquimbo"/>
    <s v="Coquimbo"/>
    <n v="2"/>
    <s v="Prevalencia Violencia Psicológica General Vida (año o vida)"/>
    <x v="1"/>
    <x v="1"/>
    <n v="1"/>
    <s v="Violencia psicológica"/>
    <s v="Sufrió violencia psicológica antes o durante los últimos doce meses"/>
    <n v="270103"/>
    <s v="Delitos violentos"/>
    <n v="270103008"/>
    <s v="Violencia Psicológica"/>
    <n v="9179.0350987839465"/>
    <n v="8328.6888144959448"/>
    <n v="12067.510547610131"/>
  </r>
  <r>
    <n v="4"/>
    <n v="4102"/>
    <s v="Coquimbo"/>
    <s v="Coquimbo"/>
    <n v="3"/>
    <s v="Prevalencia Violencia Psicológica Grave Año"/>
    <x v="0"/>
    <x v="0"/>
    <n v="1"/>
    <s v="Violencia psicológica"/>
    <s v="No sufrió violencia psicológica grave en los últimos 12 meses"/>
    <n v="270103"/>
    <s v="Delitos violentos"/>
    <n v="270103008"/>
    <s v="Violencia Psicológica"/>
    <n v="24390.221113462554"/>
    <n v="29550.81824524446"/>
    <n v="26913.786501278439"/>
  </r>
  <r>
    <n v="4"/>
    <n v="4102"/>
    <s v="Coquimbo"/>
    <s v="Coquimbo"/>
    <n v="3"/>
    <s v="Prevalencia Violencia Psicológica Grave Año"/>
    <x v="0"/>
    <x v="0"/>
    <n v="1"/>
    <s v="Violencia psicológica"/>
    <s v="Sufrió violencia psicológica grave en los últimos 12 meses"/>
    <n v="270103"/>
    <s v="Delitos violentos"/>
    <n v="270103008"/>
    <s v="Violencia Psicológica"/>
    <n v="235.92287891316636"/>
    <n v="872.32478796660905"/>
    <n v="1114.6695375297757"/>
  </r>
  <r>
    <n v="4"/>
    <n v="4102"/>
    <s v="Coquimbo"/>
    <s v="Coquimbo"/>
    <n v="3"/>
    <s v="Prevalencia Violencia Psicológica Grave Año"/>
    <x v="0"/>
    <x v="0"/>
    <n v="1"/>
    <s v="Violencia psicológica"/>
    <s v="Sin Datos"/>
    <n v="270103"/>
    <s v="Delitos violentos"/>
    <n v="270103008"/>
    <s v="Violencia Psicológica"/>
    <n v="86.894367282869197"/>
    <n v="0"/>
    <n v="0"/>
  </r>
  <r>
    <n v="4"/>
    <n v="4102"/>
    <s v="Coquimbo"/>
    <s v="Coquimbo"/>
    <n v="4"/>
    <s v="Prevalencia Violencia Psicológica Leve Año"/>
    <x v="0"/>
    <x v="0"/>
    <n v="1"/>
    <s v="Violencia psicológica"/>
    <s v="No sufrió violencia psicológica leve en los últimos 12 meses"/>
    <n v="270103"/>
    <s v="Delitos violentos"/>
    <n v="270103008"/>
    <s v="Violencia Psicológica"/>
    <n v="21512.429164739573"/>
    <n v="22695.213404740745"/>
    <n v="19834.309829108439"/>
  </r>
  <r>
    <n v="4"/>
    <n v="4102"/>
    <s v="Coquimbo"/>
    <s v="Coquimbo"/>
    <n v="4"/>
    <s v="Prevalencia Violencia Psicológica Leve Año"/>
    <x v="0"/>
    <x v="0"/>
    <n v="1"/>
    <s v="Violencia psicológica"/>
    <s v="Sufrió violencia psicológica leve en los últimos 12 meses"/>
    <n v="270103"/>
    <s v="Delitos violentos"/>
    <n v="270103008"/>
    <s v="Violencia Psicológica"/>
    <n v="3200.6091949190154"/>
    <n v="7727.9296284703123"/>
    <n v="8194.1462096998002"/>
  </r>
  <r>
    <n v="4"/>
    <n v="4103"/>
    <s v="Coquimbo"/>
    <s v="Andacollo"/>
    <n v="1"/>
    <s v="Prevalencia Violencia Psicológica General Año"/>
    <x v="0"/>
    <x v="0"/>
    <n v="1"/>
    <s v="Violencia psicológica"/>
    <s v="No sufrió violencia psicológica general en los últimos 12 meses"/>
    <n v="270103"/>
    <s v="Delitos violentos"/>
    <n v="270103008"/>
    <s v="Violencia Psicológica"/>
    <n v="0"/>
    <n v="36449.743403747765"/>
    <n v="36266.630177384919"/>
  </r>
  <r>
    <n v="4"/>
    <n v="4103"/>
    <s v="Coquimbo"/>
    <s v="Andacollo"/>
    <n v="1"/>
    <s v="Prevalencia Violencia Psicológica General Año"/>
    <x v="0"/>
    <x v="0"/>
    <n v="1"/>
    <s v="Violencia psicológica"/>
    <s v="Sufrió violencia psicológica general en los últimos 12 meses"/>
    <n v="270103"/>
    <s v="Delitos violentos"/>
    <n v="270103008"/>
    <s v="Violencia Psicológica"/>
    <n v="0"/>
    <n v="0"/>
    <n v="7326.2750001807972"/>
  </r>
  <r>
    <n v="4"/>
    <n v="4103"/>
    <s v="Coquimbo"/>
    <s v="Andacollo"/>
    <n v="2"/>
    <s v="Prevalencia Violencia Psicológica General Vida (año o vida)"/>
    <x v="1"/>
    <x v="1"/>
    <n v="1"/>
    <s v="Violencia psicológica"/>
    <s v="No sufrió violencia psicológica antes ni durante los últimos doce meses"/>
    <n v="270103"/>
    <s v="Delitos violentos"/>
    <n v="270103008"/>
    <s v="Violencia Psicológica"/>
    <n v="0"/>
    <n v="36449.743403747765"/>
    <n v="30803.461979927863"/>
  </r>
  <r>
    <n v="4"/>
    <n v="4103"/>
    <s v="Coquimbo"/>
    <s v="Andacollo"/>
    <n v="2"/>
    <s v="Prevalencia Violencia Psicológica General Vida (año o vida)"/>
    <x v="1"/>
    <x v="1"/>
    <n v="1"/>
    <s v="Violencia psicológica"/>
    <s v="Sufrió violencia psicológica antes o durante los últimos doce meses"/>
    <n v="270103"/>
    <s v="Delitos violentos"/>
    <n v="270103008"/>
    <s v="Violencia Psicológica"/>
    <n v="0"/>
    <n v="0"/>
    <n v="12789.44319763786"/>
  </r>
  <r>
    <n v="4"/>
    <n v="4103"/>
    <s v="Coquimbo"/>
    <s v="Andacollo"/>
    <n v="3"/>
    <s v="Prevalencia Violencia Psicológica Grave Año"/>
    <x v="0"/>
    <x v="0"/>
    <n v="1"/>
    <s v="Violencia psicológica"/>
    <s v="No sufrió violencia psicológica grave en los últimos 12 meses"/>
    <n v="270103"/>
    <s v="Delitos violentos"/>
    <n v="270103008"/>
    <s v="Violencia Psicológica"/>
    <n v="0"/>
    <n v="36449.743403747765"/>
    <n v="39516.349612586768"/>
  </r>
  <r>
    <n v="4"/>
    <n v="4103"/>
    <s v="Coquimbo"/>
    <s v="Andacollo"/>
    <n v="3"/>
    <s v="Prevalencia Violencia Psicológica Grave Año"/>
    <x v="0"/>
    <x v="0"/>
    <n v="1"/>
    <s v="Violencia psicológica"/>
    <s v="Sufrió violencia psicológica grave en los últimos 12 meses"/>
    <n v="270103"/>
    <s v="Delitos violentos"/>
    <n v="270103008"/>
    <s v="Violencia Psicológica"/>
    <n v="0"/>
    <n v="0"/>
    <n v="4076.5555649789389"/>
  </r>
  <r>
    <n v="4"/>
    <n v="4103"/>
    <s v="Coquimbo"/>
    <s v="Andacollo"/>
    <n v="4"/>
    <s v="Prevalencia Violencia Psicológica Leve Año"/>
    <x v="0"/>
    <x v="0"/>
    <n v="1"/>
    <s v="Violencia psicológica"/>
    <s v="No sufrió violencia psicológica leve en los últimos 12 meses"/>
    <n v="270103"/>
    <s v="Delitos violentos"/>
    <n v="270103008"/>
    <s v="Violencia Psicológica"/>
    <n v="0"/>
    <n v="36449.743403747765"/>
    <n v="36266.630177384919"/>
  </r>
  <r>
    <n v="4"/>
    <n v="4103"/>
    <s v="Coquimbo"/>
    <s v="Andacollo"/>
    <n v="4"/>
    <s v="Prevalencia Violencia Psicológica Leve Año"/>
    <x v="0"/>
    <x v="0"/>
    <n v="1"/>
    <s v="Violencia psicológica"/>
    <s v="Sufrió violencia psicológica leve en los últimos 12 meses"/>
    <n v="270103"/>
    <s v="Delitos violentos"/>
    <n v="270103008"/>
    <s v="Violencia Psicológica"/>
    <n v="0"/>
    <n v="0"/>
    <n v="7326.2750001807972"/>
  </r>
  <r>
    <n v="4"/>
    <n v="4106"/>
    <s v="Coquimbo"/>
    <s v="Vicuña"/>
    <n v="1"/>
    <s v="Prevalencia Violencia Psicológica General Año"/>
    <x v="0"/>
    <x v="0"/>
    <n v="1"/>
    <s v="Violencia psicológica"/>
    <s v="No sufrió violencia psicológica general en los últimos 12 meses"/>
    <n v="270103"/>
    <s v="Delitos violentos"/>
    <n v="270103008"/>
    <s v="Violencia Psicológica"/>
    <n v="0"/>
    <n v="7210.7627600648775"/>
    <n v="38123.959650393866"/>
  </r>
  <r>
    <n v="4"/>
    <n v="4106"/>
    <s v="Coquimbo"/>
    <s v="Vicuña"/>
    <n v="1"/>
    <s v="Prevalencia Violencia Psicológica General Año"/>
    <x v="0"/>
    <x v="0"/>
    <n v="1"/>
    <s v="Violencia psicológica"/>
    <s v="Sufrió violencia psicológica general en los últimos 12 meses"/>
    <n v="270103"/>
    <s v="Delitos violentos"/>
    <n v="270103008"/>
    <s v="Violencia Psicológica"/>
    <n v="0"/>
    <n v="0"/>
    <n v="14517.02089594772"/>
  </r>
  <r>
    <n v="4"/>
    <n v="4106"/>
    <s v="Coquimbo"/>
    <s v="Vicuña"/>
    <n v="2"/>
    <s v="Prevalencia Violencia Psicológica General Vida (año o vida)"/>
    <x v="1"/>
    <x v="1"/>
    <n v="1"/>
    <s v="Violencia psicológica"/>
    <s v="No sufrió violencia psicológica antes ni durante los últimos doce meses"/>
    <n v="270103"/>
    <s v="Delitos violentos"/>
    <n v="270103008"/>
    <s v="Violencia Psicológica"/>
    <n v="0"/>
    <n v="7210.7627600648775"/>
    <n v="23313.691091297835"/>
  </r>
  <r>
    <n v="4"/>
    <n v="4106"/>
    <s v="Coquimbo"/>
    <s v="Vicuña"/>
    <n v="2"/>
    <s v="Prevalencia Violencia Psicológica General Vida (año o vida)"/>
    <x v="1"/>
    <x v="1"/>
    <n v="1"/>
    <s v="Violencia psicológica"/>
    <s v="Sufrió violencia psicológica antes o durante los últimos doce meses"/>
    <n v="270103"/>
    <s v="Delitos violentos"/>
    <n v="270103008"/>
    <s v="Violencia Psicológica"/>
    <n v="0"/>
    <n v="0"/>
    <n v="29327.289455043749"/>
  </r>
  <r>
    <n v="4"/>
    <n v="4106"/>
    <s v="Coquimbo"/>
    <s v="Vicuña"/>
    <n v="3"/>
    <s v="Prevalencia Violencia Psicológica Grave Año"/>
    <x v="0"/>
    <x v="0"/>
    <n v="1"/>
    <s v="Violencia psicológica"/>
    <s v="No sufrió violencia psicológica grave en los últimos 12 meses"/>
    <n v="270103"/>
    <s v="Delitos violentos"/>
    <n v="270103008"/>
    <s v="Violencia Psicológica"/>
    <n v="0"/>
    <n v="7210.7627600648775"/>
    <n v="52640.980546341576"/>
  </r>
  <r>
    <n v="4"/>
    <n v="4106"/>
    <s v="Coquimbo"/>
    <s v="Vicuña"/>
    <n v="4"/>
    <s v="Prevalencia Violencia Psicológica Leve Año"/>
    <x v="0"/>
    <x v="0"/>
    <n v="1"/>
    <s v="Violencia psicológica"/>
    <s v="No sufrió violencia psicológica leve en los últimos 12 meses"/>
    <n v="270103"/>
    <s v="Delitos violentos"/>
    <n v="270103008"/>
    <s v="Violencia Psicológica"/>
    <n v="0"/>
    <n v="7210.7627600648775"/>
    <n v="38123.959650393866"/>
  </r>
  <r>
    <n v="4"/>
    <n v="4106"/>
    <s v="Coquimbo"/>
    <s v="Vicuña"/>
    <n v="4"/>
    <s v="Prevalencia Violencia Psicológica Leve Año"/>
    <x v="0"/>
    <x v="0"/>
    <n v="1"/>
    <s v="Violencia psicológica"/>
    <s v="Sufrió violencia psicológica leve en los últimos 12 meses"/>
    <n v="270103"/>
    <s v="Delitos violentos"/>
    <n v="270103008"/>
    <s v="Violencia Psicológica"/>
    <n v="0"/>
    <n v="0"/>
    <n v="14517.02089594772"/>
  </r>
  <r>
    <n v="4"/>
    <n v="4201"/>
    <s v="Coquimbo"/>
    <s v="Illapel"/>
    <n v="1"/>
    <s v="Prevalencia Violencia Psicológica General Año"/>
    <x v="0"/>
    <x v="0"/>
    <n v="1"/>
    <s v="Violencia psicológica"/>
    <s v="No sufrió violencia psicológica general en los últimos 12 meses"/>
    <n v="270103"/>
    <s v="Delitos violentos"/>
    <n v="270103008"/>
    <s v="Violencia Psicológica"/>
    <n v="0"/>
    <n v="30678.391887911112"/>
    <n v="0"/>
  </r>
  <r>
    <n v="4"/>
    <n v="4201"/>
    <s v="Coquimbo"/>
    <s v="Illapel"/>
    <n v="1"/>
    <s v="Prevalencia Violencia Psicológica General Año"/>
    <x v="0"/>
    <x v="0"/>
    <n v="1"/>
    <s v="Violencia psicológica"/>
    <s v="Sufrió violencia psicológica general en los últimos 12 meses"/>
    <n v="270103"/>
    <s v="Delitos violentos"/>
    <n v="270103008"/>
    <s v="Violencia Psicológica"/>
    <n v="0"/>
    <n v="3196.5191444697248"/>
    <n v="0"/>
  </r>
  <r>
    <n v="4"/>
    <n v="4201"/>
    <s v="Coquimbo"/>
    <s v="Illapel"/>
    <n v="2"/>
    <s v="Prevalencia Violencia Psicológica General Vida (año o vida)"/>
    <x v="1"/>
    <x v="1"/>
    <n v="1"/>
    <s v="Violencia psicológica"/>
    <s v="No sufrió violencia psicológica antes ni durante los últimos doce meses"/>
    <n v="270103"/>
    <s v="Delitos violentos"/>
    <n v="270103008"/>
    <s v="Violencia Psicológica"/>
    <n v="0"/>
    <n v="30678.391887911112"/>
    <n v="0"/>
  </r>
  <r>
    <n v="4"/>
    <n v="4201"/>
    <s v="Coquimbo"/>
    <s v="Illapel"/>
    <n v="2"/>
    <s v="Prevalencia Violencia Psicológica General Vida (año o vida)"/>
    <x v="1"/>
    <x v="1"/>
    <n v="1"/>
    <s v="Violencia psicológica"/>
    <s v="Sufrió violencia psicológica antes o durante los últimos doce meses"/>
    <n v="270103"/>
    <s v="Delitos violentos"/>
    <n v="270103008"/>
    <s v="Violencia Psicológica"/>
    <n v="0"/>
    <n v="3196.5191444697248"/>
    <n v="0"/>
  </r>
  <r>
    <n v="4"/>
    <n v="4201"/>
    <s v="Coquimbo"/>
    <s v="Illapel"/>
    <n v="3"/>
    <s v="Prevalencia Violencia Psicológica Grave Año"/>
    <x v="0"/>
    <x v="0"/>
    <n v="1"/>
    <s v="Violencia psicológica"/>
    <s v="No sufrió violencia psicológica grave en los últimos 12 meses"/>
    <n v="270103"/>
    <s v="Delitos violentos"/>
    <n v="270103008"/>
    <s v="Violencia Psicológica"/>
    <n v="0"/>
    <n v="33874.911032380835"/>
    <n v="0"/>
  </r>
  <r>
    <n v="4"/>
    <n v="4201"/>
    <s v="Coquimbo"/>
    <s v="Illapel"/>
    <n v="4"/>
    <s v="Prevalencia Violencia Psicológica Leve Año"/>
    <x v="0"/>
    <x v="0"/>
    <n v="1"/>
    <s v="Violencia psicológica"/>
    <s v="No sufrió violencia psicológica leve en los últimos 12 meses"/>
    <n v="270103"/>
    <s v="Delitos violentos"/>
    <n v="270103008"/>
    <s v="Violencia Psicológica"/>
    <n v="0"/>
    <n v="30678.391887911112"/>
    <n v="0"/>
  </r>
  <r>
    <n v="4"/>
    <n v="4201"/>
    <s v="Coquimbo"/>
    <s v="Illapel"/>
    <n v="4"/>
    <s v="Prevalencia Violencia Psicológica Leve Año"/>
    <x v="0"/>
    <x v="0"/>
    <n v="1"/>
    <s v="Violencia psicológica"/>
    <s v="Sufrió violencia psicológica leve en los últimos 12 meses"/>
    <n v="270103"/>
    <s v="Delitos violentos"/>
    <n v="270103008"/>
    <s v="Violencia Psicológica"/>
    <n v="0"/>
    <n v="3196.5191444697248"/>
    <n v="0"/>
  </r>
  <r>
    <n v="4"/>
    <n v="4202"/>
    <s v="Coquimbo"/>
    <s v="Canela"/>
    <n v="1"/>
    <s v="Prevalencia Violencia Psicológica General Año"/>
    <x v="0"/>
    <x v="0"/>
    <n v="1"/>
    <s v="Violencia psicológica"/>
    <s v="No sufrió violencia psicológica general en los últimos 12 meses"/>
    <n v="270103"/>
    <s v="Delitos violentos"/>
    <n v="270103008"/>
    <s v="Violencia Psicológica"/>
    <n v="0"/>
    <n v="18996.028616956621"/>
    <n v="0"/>
  </r>
  <r>
    <n v="4"/>
    <n v="4202"/>
    <s v="Coquimbo"/>
    <s v="Canela"/>
    <n v="2"/>
    <s v="Prevalencia Violencia Psicológica General Vida (año o vida)"/>
    <x v="1"/>
    <x v="1"/>
    <n v="1"/>
    <s v="Violencia psicológica"/>
    <s v="No sufrió violencia psicológica antes ni durante los últimos doce meses"/>
    <n v="270103"/>
    <s v="Delitos violentos"/>
    <n v="270103008"/>
    <s v="Violencia Psicológica"/>
    <n v="0"/>
    <n v="18996.028616956621"/>
    <n v="0"/>
  </r>
  <r>
    <n v="4"/>
    <n v="4202"/>
    <s v="Coquimbo"/>
    <s v="Canela"/>
    <n v="3"/>
    <s v="Prevalencia Violencia Psicológica Grave Año"/>
    <x v="0"/>
    <x v="0"/>
    <n v="1"/>
    <s v="Violencia psicológica"/>
    <s v="No sufrió violencia psicológica grave en los últimos 12 meses"/>
    <n v="270103"/>
    <s v="Delitos violentos"/>
    <n v="270103008"/>
    <s v="Violencia Psicológica"/>
    <n v="0"/>
    <n v="18996.028616956621"/>
    <n v="0"/>
  </r>
  <r>
    <n v="4"/>
    <n v="4202"/>
    <s v="Coquimbo"/>
    <s v="Canela"/>
    <n v="4"/>
    <s v="Prevalencia Violencia Psicológica Leve Año"/>
    <x v="0"/>
    <x v="0"/>
    <n v="1"/>
    <s v="Violencia psicológica"/>
    <s v="No sufrió violencia psicológica leve en los últimos 12 meses"/>
    <n v="270103"/>
    <s v="Delitos violentos"/>
    <n v="270103008"/>
    <s v="Violencia Psicológica"/>
    <n v="0"/>
    <n v="18996.028616956621"/>
    <n v="0"/>
  </r>
  <r>
    <n v="4"/>
    <n v="4203"/>
    <s v="Coquimbo"/>
    <s v="Los Vilos"/>
    <n v="1"/>
    <s v="Prevalencia Violencia Psicológica General Año"/>
    <x v="0"/>
    <x v="0"/>
    <n v="1"/>
    <s v="Violencia psicológica"/>
    <s v="No sufrió violencia psicológica general en los últimos 12 meses"/>
    <n v="270103"/>
    <s v="Delitos violentos"/>
    <n v="270103008"/>
    <s v="Violencia Psicológica"/>
    <n v="0"/>
    <n v="67447.311389926675"/>
    <n v="0"/>
  </r>
  <r>
    <n v="4"/>
    <n v="4203"/>
    <s v="Coquimbo"/>
    <s v="Los Vilos"/>
    <n v="1"/>
    <s v="Prevalencia Violencia Psicológica General Año"/>
    <x v="0"/>
    <x v="0"/>
    <n v="1"/>
    <s v="Violencia psicológica"/>
    <s v="Sufrió violencia psicológica general en los últimos 12 meses"/>
    <n v="270103"/>
    <s v="Delitos violentos"/>
    <n v="270103008"/>
    <s v="Violencia Psicológica"/>
    <n v="0"/>
    <n v="13913.025078068407"/>
    <n v="0"/>
  </r>
  <r>
    <n v="4"/>
    <n v="4203"/>
    <s v="Coquimbo"/>
    <s v="Los Vilos"/>
    <n v="2"/>
    <s v="Prevalencia Violencia Psicológica General Vida (año o vida)"/>
    <x v="1"/>
    <x v="1"/>
    <n v="1"/>
    <s v="Violencia psicológica"/>
    <s v="No sufrió violencia psicológica antes ni durante los últimos doce meses"/>
    <n v="270103"/>
    <s v="Delitos violentos"/>
    <n v="270103008"/>
    <s v="Violencia Psicológica"/>
    <n v="0"/>
    <n v="67447.311389926675"/>
    <n v="0"/>
  </r>
  <r>
    <n v="4"/>
    <n v="4203"/>
    <s v="Coquimbo"/>
    <s v="Los Vilos"/>
    <n v="2"/>
    <s v="Prevalencia Violencia Psicológica General Vida (año o vida)"/>
    <x v="1"/>
    <x v="1"/>
    <n v="1"/>
    <s v="Violencia psicológica"/>
    <s v="Sufrió violencia psicológica antes o durante los últimos doce meses"/>
    <n v="270103"/>
    <s v="Delitos violentos"/>
    <n v="270103008"/>
    <s v="Violencia Psicológica"/>
    <n v="0"/>
    <n v="13913.025078068407"/>
    <n v="0"/>
  </r>
  <r>
    <n v="4"/>
    <n v="4203"/>
    <s v="Coquimbo"/>
    <s v="Los Vilos"/>
    <n v="3"/>
    <s v="Prevalencia Violencia Psicológica Grave Año"/>
    <x v="0"/>
    <x v="0"/>
    <n v="1"/>
    <s v="Violencia psicológica"/>
    <s v="No sufrió violencia psicológica grave en los últimos 12 meses"/>
    <n v="270103"/>
    <s v="Delitos violentos"/>
    <n v="270103008"/>
    <s v="Violencia Psicológica"/>
    <n v="0"/>
    <n v="79207.905928024702"/>
    <n v="0"/>
  </r>
  <r>
    <n v="4"/>
    <n v="4203"/>
    <s v="Coquimbo"/>
    <s v="Los Vilos"/>
    <n v="3"/>
    <s v="Prevalencia Violencia Psicológica Grave Año"/>
    <x v="0"/>
    <x v="0"/>
    <n v="1"/>
    <s v="Violencia psicológica"/>
    <s v="Sufrió violencia psicológica grave en los últimos 12 meses"/>
    <n v="270103"/>
    <s v="Delitos violentos"/>
    <n v="270103008"/>
    <s v="Violencia Psicológica"/>
    <n v="0"/>
    <n v="2152.4305399703758"/>
    <n v="0"/>
  </r>
  <r>
    <n v="4"/>
    <n v="4203"/>
    <s v="Coquimbo"/>
    <s v="Los Vilos"/>
    <n v="4"/>
    <s v="Prevalencia Violencia Psicológica Leve Año"/>
    <x v="0"/>
    <x v="0"/>
    <n v="1"/>
    <s v="Violencia psicológica"/>
    <s v="No sufrió violencia psicológica leve en los últimos 12 meses"/>
    <n v="270103"/>
    <s v="Delitos violentos"/>
    <n v="270103008"/>
    <s v="Violencia Psicológica"/>
    <n v="0"/>
    <n v="67447.311389926675"/>
    <n v="0"/>
  </r>
  <r>
    <n v="4"/>
    <n v="4203"/>
    <s v="Coquimbo"/>
    <s v="Los Vilos"/>
    <n v="4"/>
    <s v="Prevalencia Violencia Psicológica Leve Año"/>
    <x v="0"/>
    <x v="0"/>
    <n v="1"/>
    <s v="Violencia psicológica"/>
    <s v="Sufrió violencia psicológica leve en los últimos 12 meses"/>
    <n v="270103"/>
    <s v="Delitos violentos"/>
    <n v="270103008"/>
    <s v="Violencia Psicológica"/>
    <n v="0"/>
    <n v="13913.025078068407"/>
    <n v="0"/>
  </r>
  <r>
    <n v="4"/>
    <n v="4301"/>
    <s v="Coquimbo"/>
    <s v="Ovalle"/>
    <n v="1"/>
    <s v="Prevalencia Violencia Psicológica General Año"/>
    <x v="0"/>
    <x v="0"/>
    <n v="1"/>
    <s v="Violencia psicológica"/>
    <s v="No sufrió violencia psicológica general en los últimos 12 meses"/>
    <n v="270103"/>
    <s v="Delitos violentos"/>
    <n v="270103008"/>
    <s v="Violencia Psicológica"/>
    <n v="19177.11191206269"/>
    <n v="17721.672183142378"/>
    <n v="18659.555268984008"/>
  </r>
  <r>
    <n v="4"/>
    <n v="4301"/>
    <s v="Coquimbo"/>
    <s v="Ovalle"/>
    <n v="1"/>
    <s v="Prevalencia Violencia Psicológica General Año"/>
    <x v="0"/>
    <x v="0"/>
    <n v="1"/>
    <s v="Violencia psicológica"/>
    <s v="Sufrió violencia psicológica general en los últimos 12 meses"/>
    <n v="270103"/>
    <s v="Delitos violentos"/>
    <n v="270103008"/>
    <s v="Violencia Psicológica"/>
    <n v="3342.4785267272759"/>
    <n v="6639.700788750426"/>
    <n v="12628.526148775381"/>
  </r>
  <r>
    <n v="4"/>
    <n v="4301"/>
    <s v="Coquimbo"/>
    <s v="Ovalle"/>
    <n v="2"/>
    <s v="Prevalencia Violencia Psicológica General Vida (año o vida)"/>
    <x v="1"/>
    <x v="1"/>
    <n v="1"/>
    <s v="Violencia psicológica"/>
    <s v="No sufrió violencia psicológica antes ni durante los últimos doce meses"/>
    <n v="270103"/>
    <s v="Delitos violentos"/>
    <n v="270103008"/>
    <s v="Violencia Psicológica"/>
    <n v="15926.08531927484"/>
    <n v="11731.701253636233"/>
    <n v="14361.359002981641"/>
  </r>
  <r>
    <n v="4"/>
    <n v="4301"/>
    <s v="Coquimbo"/>
    <s v="Ovalle"/>
    <n v="2"/>
    <s v="Prevalencia Violencia Psicológica General Vida (año o vida)"/>
    <x v="1"/>
    <x v="1"/>
    <n v="1"/>
    <s v="Violencia psicológica"/>
    <s v="Sufrió violencia psicológica antes o durante los últimos doce meses"/>
    <n v="270103"/>
    <s v="Delitos violentos"/>
    <n v="270103008"/>
    <s v="Violencia Psicológica"/>
    <n v="6593.5051195151254"/>
    <n v="12629.671718256564"/>
    <n v="16926.722414777749"/>
  </r>
  <r>
    <n v="4"/>
    <n v="4301"/>
    <s v="Coquimbo"/>
    <s v="Ovalle"/>
    <n v="3"/>
    <s v="Prevalencia Violencia Psicológica Grave Año"/>
    <x v="0"/>
    <x v="0"/>
    <n v="1"/>
    <s v="Violencia psicológica"/>
    <s v="No sufrió violencia psicológica grave en los últimos 12 meses"/>
    <n v="270103"/>
    <s v="Delitos violentos"/>
    <n v="270103008"/>
    <s v="Violencia Psicológica"/>
    <n v="21798.734018326249"/>
    <n v="23595.185827089652"/>
    <n v="28037.874365880038"/>
  </r>
  <r>
    <n v="4"/>
    <n v="4301"/>
    <s v="Coquimbo"/>
    <s v="Ovalle"/>
    <n v="3"/>
    <s v="Prevalencia Violencia Psicológica Grave Año"/>
    <x v="0"/>
    <x v="0"/>
    <n v="1"/>
    <s v="Violencia psicológica"/>
    <s v="Sufrió violencia psicológica grave en los últimos 12 meses"/>
    <n v="270103"/>
    <s v="Delitos violentos"/>
    <n v="270103008"/>
    <s v="Violencia Psicológica"/>
    <n v="720.85642046371515"/>
    <n v="766.18714480315725"/>
    <n v="3250.2070518793671"/>
  </r>
  <r>
    <n v="4"/>
    <n v="4301"/>
    <s v="Coquimbo"/>
    <s v="Ovalle"/>
    <n v="4"/>
    <s v="Prevalencia Violencia Psicológica Leve Año"/>
    <x v="0"/>
    <x v="0"/>
    <n v="1"/>
    <s v="Violencia psicológica"/>
    <s v="No sufrió violencia psicológica leve en los últimos 12 meses"/>
    <n v="270103"/>
    <s v="Delitos violentos"/>
    <n v="270103008"/>
    <s v="Violencia Psicológica"/>
    <n v="19455.950651819177"/>
    <n v="17721.672183142378"/>
    <n v="18659.555268984008"/>
  </r>
  <r>
    <n v="4"/>
    <n v="4301"/>
    <s v="Coquimbo"/>
    <s v="Ovalle"/>
    <n v="4"/>
    <s v="Prevalencia Violencia Psicológica Leve Año"/>
    <x v="0"/>
    <x v="0"/>
    <n v="1"/>
    <s v="Violencia psicológica"/>
    <s v="Sufrió violencia psicológica leve en los últimos 12 meses"/>
    <n v="270103"/>
    <s v="Delitos violentos"/>
    <n v="270103008"/>
    <s v="Violencia Psicológica"/>
    <n v="3063.6397869707894"/>
    <n v="6639.700788750426"/>
    <n v="12628.526148775381"/>
  </r>
  <r>
    <n v="4"/>
    <n v="4302"/>
    <s v="Coquimbo"/>
    <s v="Combarbalá"/>
    <n v="1"/>
    <s v="Prevalencia Violencia Psicológica General Año"/>
    <x v="0"/>
    <x v="0"/>
    <n v="1"/>
    <s v="Violencia psicológica"/>
    <s v="No sufrió violencia psicológica general en los últimos 12 meses"/>
    <n v="270103"/>
    <s v="Delitos violentos"/>
    <n v="270103008"/>
    <s v="Violencia Psicológica"/>
    <n v="0"/>
    <n v="11060.750009392879"/>
    <n v="0"/>
  </r>
  <r>
    <n v="4"/>
    <n v="4302"/>
    <s v="Coquimbo"/>
    <s v="Combarbalá"/>
    <n v="1"/>
    <s v="Prevalencia Violencia Psicológica General Año"/>
    <x v="0"/>
    <x v="0"/>
    <n v="1"/>
    <s v="Violencia psicológica"/>
    <s v="Sufrió violencia psicológica general en los últimos 12 meses"/>
    <n v="270103"/>
    <s v="Delitos violentos"/>
    <n v="270103008"/>
    <s v="Violencia Psicológica"/>
    <n v="0"/>
    <n v="3047.1881270270728"/>
    <n v="0"/>
  </r>
  <r>
    <n v="4"/>
    <n v="4302"/>
    <s v="Coquimbo"/>
    <s v="Combarbalá"/>
    <n v="2"/>
    <s v="Prevalencia Violencia Psicológica General Vida (año o vida)"/>
    <x v="1"/>
    <x v="1"/>
    <n v="1"/>
    <s v="Violencia psicológica"/>
    <s v="No sufrió violencia psicológica antes ni durante los últimos doce meses"/>
    <n v="270103"/>
    <s v="Delitos violentos"/>
    <n v="270103008"/>
    <s v="Violencia Psicológica"/>
    <n v="0"/>
    <n v="11060.750009392879"/>
    <n v="0"/>
  </r>
  <r>
    <n v="4"/>
    <n v="4302"/>
    <s v="Coquimbo"/>
    <s v="Combarbalá"/>
    <n v="2"/>
    <s v="Prevalencia Violencia Psicológica General Vida (año o vida)"/>
    <x v="1"/>
    <x v="1"/>
    <n v="1"/>
    <s v="Violencia psicológica"/>
    <s v="Sufrió violencia psicológica antes o durante los últimos doce meses"/>
    <n v="270103"/>
    <s v="Delitos violentos"/>
    <n v="270103008"/>
    <s v="Violencia Psicológica"/>
    <n v="0"/>
    <n v="3047.1881270270728"/>
    <n v="0"/>
  </r>
  <r>
    <n v="4"/>
    <n v="4302"/>
    <s v="Coquimbo"/>
    <s v="Combarbalá"/>
    <n v="3"/>
    <s v="Prevalencia Violencia Psicológica Grave Año"/>
    <x v="0"/>
    <x v="0"/>
    <n v="1"/>
    <s v="Violencia psicológica"/>
    <s v="No sufrió violencia psicológica grave en los últimos 12 meses"/>
    <n v="270103"/>
    <s v="Delitos violentos"/>
    <n v="270103008"/>
    <s v="Violencia Psicológica"/>
    <n v="0"/>
    <n v="14107.938136419954"/>
    <n v="0"/>
  </r>
  <r>
    <n v="4"/>
    <n v="4302"/>
    <s v="Coquimbo"/>
    <s v="Combarbalá"/>
    <n v="4"/>
    <s v="Prevalencia Violencia Psicológica Leve Año"/>
    <x v="0"/>
    <x v="0"/>
    <n v="1"/>
    <s v="Violencia psicológica"/>
    <s v="No sufrió violencia psicológica leve en los últimos 12 meses"/>
    <n v="270103"/>
    <s v="Delitos violentos"/>
    <n v="270103008"/>
    <s v="Violencia Psicológica"/>
    <n v="0"/>
    <n v="11060.750009392879"/>
    <n v="0"/>
  </r>
  <r>
    <n v="4"/>
    <n v="4302"/>
    <s v="Coquimbo"/>
    <s v="Combarbalá"/>
    <n v="4"/>
    <s v="Prevalencia Violencia Psicológica Leve Año"/>
    <x v="0"/>
    <x v="0"/>
    <n v="1"/>
    <s v="Violencia psicológica"/>
    <s v="Sufrió violencia psicológica leve en los últimos 12 meses"/>
    <n v="270103"/>
    <s v="Delitos violentos"/>
    <n v="270103008"/>
    <s v="Violencia Psicológica"/>
    <n v="0"/>
    <n v="3047.1881270270728"/>
    <n v="0"/>
  </r>
  <r>
    <n v="4"/>
    <n v="4303"/>
    <s v="Coquimbo"/>
    <s v="Monte Patria"/>
    <n v="1"/>
    <s v="Prevalencia Violencia Psicológica General Año"/>
    <x v="0"/>
    <x v="0"/>
    <n v="1"/>
    <s v="Violencia psicológica"/>
    <s v="No sufrió violencia psicológica general en los últimos 12 meses"/>
    <n v="270103"/>
    <s v="Delitos violentos"/>
    <n v="270103008"/>
    <s v="Violencia Psicológica"/>
    <n v="0"/>
    <n v="18954.709777892636"/>
    <n v="26115.910685615927"/>
  </r>
  <r>
    <n v="4"/>
    <n v="4303"/>
    <s v="Coquimbo"/>
    <s v="Monte Patria"/>
    <n v="1"/>
    <s v="Prevalencia Violencia Psicológica General Año"/>
    <x v="0"/>
    <x v="0"/>
    <n v="1"/>
    <s v="Violencia psicológica"/>
    <s v="Sufrió violencia psicológica general en los últimos 12 meses"/>
    <n v="270103"/>
    <s v="Delitos violentos"/>
    <n v="270103008"/>
    <s v="Violencia Psicológica"/>
    <n v="0"/>
    <n v="0"/>
    <n v="8094.2972799898826"/>
  </r>
  <r>
    <n v="4"/>
    <n v="4303"/>
    <s v="Coquimbo"/>
    <s v="Monte Patria"/>
    <n v="2"/>
    <s v="Prevalencia Violencia Psicológica General Vida (año o vida)"/>
    <x v="1"/>
    <x v="1"/>
    <n v="1"/>
    <s v="Violencia psicológica"/>
    <s v="No sufrió violencia psicológica antes ni durante los últimos doce meses"/>
    <n v="270103"/>
    <s v="Delitos violentos"/>
    <n v="270103008"/>
    <s v="Violencia Psicológica"/>
    <n v="0"/>
    <n v="18954.709777892636"/>
    <n v="24638.163993124563"/>
  </r>
  <r>
    <n v="4"/>
    <n v="4303"/>
    <s v="Coquimbo"/>
    <s v="Monte Patria"/>
    <n v="2"/>
    <s v="Prevalencia Violencia Psicológica General Vida (año o vida)"/>
    <x v="1"/>
    <x v="1"/>
    <n v="1"/>
    <s v="Violencia psicológica"/>
    <s v="Sufrió violencia psicológica antes o durante los últimos doce meses"/>
    <n v="270103"/>
    <s v="Delitos violentos"/>
    <n v="270103008"/>
    <s v="Violencia Psicológica"/>
    <n v="0"/>
    <n v="0"/>
    <n v="9572.0439724812477"/>
  </r>
  <r>
    <n v="4"/>
    <n v="4303"/>
    <s v="Coquimbo"/>
    <s v="Monte Patria"/>
    <n v="3"/>
    <s v="Prevalencia Violencia Psicológica Grave Año"/>
    <x v="0"/>
    <x v="0"/>
    <n v="1"/>
    <s v="Violencia psicológica"/>
    <s v="No sufrió violencia psicológica grave en los últimos 12 meses"/>
    <n v="270103"/>
    <s v="Delitos violentos"/>
    <n v="270103008"/>
    <s v="Violencia Psicológica"/>
    <n v="0"/>
    <n v="18954.709777892636"/>
    <n v="34210.20796560579"/>
  </r>
  <r>
    <n v="4"/>
    <n v="4303"/>
    <s v="Coquimbo"/>
    <s v="Monte Patria"/>
    <n v="4"/>
    <s v="Prevalencia Violencia Psicológica Leve Año"/>
    <x v="0"/>
    <x v="0"/>
    <n v="1"/>
    <s v="Violencia psicológica"/>
    <s v="No sufrió violencia psicológica leve en los últimos 12 meses"/>
    <n v="270103"/>
    <s v="Delitos violentos"/>
    <n v="270103008"/>
    <s v="Violencia Psicológica"/>
    <n v="0"/>
    <n v="18954.709777892636"/>
    <n v="26115.910685615927"/>
  </r>
  <r>
    <n v="4"/>
    <n v="4303"/>
    <s v="Coquimbo"/>
    <s v="Monte Patria"/>
    <n v="4"/>
    <s v="Prevalencia Violencia Psicológica Leve Año"/>
    <x v="0"/>
    <x v="0"/>
    <n v="1"/>
    <s v="Violencia psicológica"/>
    <s v="Sufrió violencia psicológica leve en los últimos 12 meses"/>
    <n v="270103"/>
    <s v="Delitos violentos"/>
    <n v="270103008"/>
    <s v="Violencia Psicológica"/>
    <n v="0"/>
    <n v="0"/>
    <n v="8094.2972799898826"/>
  </r>
  <r>
    <n v="5"/>
    <n v="5101"/>
    <s v="Valparaíso"/>
    <s v="Valparaíso"/>
    <n v="1"/>
    <s v="Prevalencia Violencia Psicológica General Año"/>
    <x v="0"/>
    <x v="0"/>
    <n v="1"/>
    <s v="Violencia psicológica"/>
    <s v="No sufrió violencia psicológica general en los últimos 12 meses"/>
    <n v="270103"/>
    <s v="Delitos violentos"/>
    <n v="270103008"/>
    <s v="Violencia Psicológica"/>
    <n v="20292.403905838066"/>
    <n v="12825.865463265773"/>
    <n v="27380.344462871835"/>
  </r>
  <r>
    <n v="5"/>
    <n v="5101"/>
    <s v="Valparaíso"/>
    <s v="Valparaíso"/>
    <n v="1"/>
    <s v="Prevalencia Violencia Psicológica General Año"/>
    <x v="0"/>
    <x v="0"/>
    <n v="1"/>
    <s v="Violencia psicológica"/>
    <s v="Sufrió violencia psicológica general en los últimos 12 meses"/>
    <n v="270103"/>
    <s v="Delitos violentos"/>
    <n v="270103008"/>
    <s v="Violencia Psicológica"/>
    <n v="11227.949568502339"/>
    <n v="14575.302519983441"/>
    <n v="14520.479016462705"/>
  </r>
  <r>
    <n v="5"/>
    <n v="5101"/>
    <s v="Valparaíso"/>
    <s v="Valparaíso"/>
    <n v="2"/>
    <s v="Prevalencia Violencia Psicológica General Vida (año o vida)"/>
    <x v="1"/>
    <x v="1"/>
    <n v="1"/>
    <s v="Violencia psicológica"/>
    <s v="No sufrió violencia psicológica antes ni durante los últimos doce meses"/>
    <n v="270103"/>
    <s v="Delitos violentos"/>
    <n v="270103008"/>
    <s v="Violencia Psicológica"/>
    <n v="19594.932822521976"/>
    <n v="12444.012579942502"/>
    <n v="26651.861379511822"/>
  </r>
  <r>
    <n v="5"/>
    <n v="5101"/>
    <s v="Valparaíso"/>
    <s v="Valparaíso"/>
    <n v="2"/>
    <s v="Prevalencia Violencia Psicológica General Vida (año o vida)"/>
    <x v="1"/>
    <x v="1"/>
    <n v="1"/>
    <s v="Violencia psicológica"/>
    <s v="Sufrió violencia psicológica antes o durante los últimos doce meses"/>
    <n v="270103"/>
    <s v="Delitos violentos"/>
    <n v="270103008"/>
    <s v="Violencia Psicológica"/>
    <n v="11925.420651818431"/>
    <n v="14957.155403306711"/>
    <n v="15248.962099822711"/>
  </r>
  <r>
    <n v="5"/>
    <n v="5101"/>
    <s v="Valparaíso"/>
    <s v="Valparaíso"/>
    <n v="3"/>
    <s v="Prevalencia Violencia Psicológica Grave Año"/>
    <x v="0"/>
    <x v="0"/>
    <n v="1"/>
    <s v="Violencia psicológica"/>
    <s v="No sufrió violencia psicológica grave en los últimos 12 meses"/>
    <n v="270103"/>
    <s v="Delitos violentos"/>
    <n v="270103008"/>
    <s v="Violencia Psicológica"/>
    <n v="27430.302949401645"/>
    <n v="26069.775454907201"/>
    <n v="37887.39107335719"/>
  </r>
  <r>
    <n v="5"/>
    <n v="5101"/>
    <s v="Valparaíso"/>
    <s v="Valparaíso"/>
    <n v="3"/>
    <s v="Prevalencia Violencia Psicológica Grave Año"/>
    <x v="0"/>
    <x v="0"/>
    <n v="1"/>
    <s v="Violencia psicológica"/>
    <s v="Sufrió violencia psicológica grave en los últimos 12 meses"/>
    <n v="270103"/>
    <s v="Delitos violentos"/>
    <n v="270103008"/>
    <s v="Violencia Psicológica"/>
    <n v="4090.0505249387629"/>
    <n v="1331.3925283420226"/>
    <n v="4013.4324059773489"/>
  </r>
  <r>
    <n v="5"/>
    <n v="5101"/>
    <s v="Valparaíso"/>
    <s v="Valparaíso"/>
    <n v="4"/>
    <s v="Prevalencia Violencia Psicológica Leve Año"/>
    <x v="0"/>
    <x v="0"/>
    <n v="1"/>
    <s v="Violencia psicológica"/>
    <s v="No sufrió violencia psicológica leve en los últimos 12 meses"/>
    <n v="270103"/>
    <s v="Delitos violentos"/>
    <n v="270103008"/>
    <s v="Violencia Psicológica"/>
    <n v="20292.403905838066"/>
    <n v="12825.865463265773"/>
    <n v="27380.344462871835"/>
  </r>
  <r>
    <n v="5"/>
    <n v="5101"/>
    <s v="Valparaíso"/>
    <s v="Valparaíso"/>
    <n v="4"/>
    <s v="Prevalencia Violencia Psicológica Leve Año"/>
    <x v="0"/>
    <x v="0"/>
    <n v="1"/>
    <s v="Violencia psicológica"/>
    <s v="Sufrió violencia psicológica leve en los últimos 12 meses"/>
    <n v="270103"/>
    <s v="Delitos violentos"/>
    <n v="270103008"/>
    <s v="Violencia Psicológica"/>
    <n v="11227.949568502339"/>
    <n v="14575.302519983441"/>
    <n v="14520.479016462705"/>
  </r>
  <r>
    <n v="5"/>
    <n v="5102"/>
    <s v="Valparaíso"/>
    <s v="Casablanca"/>
    <n v="1"/>
    <s v="Prevalencia Violencia Psicológica General Año"/>
    <x v="0"/>
    <x v="0"/>
    <n v="1"/>
    <s v="Violencia psicológica"/>
    <s v="No sufrió violencia psicológica general en los últimos 12 meses"/>
    <n v="270103"/>
    <s v="Delitos violentos"/>
    <n v="270103008"/>
    <s v="Violencia Psicológica"/>
    <n v="0"/>
    <n v="100895.8977228413"/>
    <n v="0"/>
  </r>
  <r>
    <n v="5"/>
    <n v="5102"/>
    <s v="Valparaíso"/>
    <s v="Casablanca"/>
    <n v="1"/>
    <s v="Prevalencia Violencia Psicológica General Año"/>
    <x v="0"/>
    <x v="0"/>
    <n v="1"/>
    <s v="Violencia psicológica"/>
    <s v="Sufrió violencia psicológica general en los últimos 12 meses"/>
    <n v="270103"/>
    <s v="Delitos violentos"/>
    <n v="270103008"/>
    <s v="Violencia Psicológica"/>
    <n v="0"/>
    <n v="12083.816182618919"/>
    <n v="0"/>
  </r>
  <r>
    <n v="5"/>
    <n v="5102"/>
    <s v="Valparaíso"/>
    <s v="Casablanca"/>
    <n v="2"/>
    <s v="Prevalencia Violencia Psicológica General Vida (año o vida)"/>
    <x v="1"/>
    <x v="1"/>
    <n v="1"/>
    <s v="Violencia psicológica"/>
    <s v="No sufrió violencia psicológica antes ni durante los últimos doce meses"/>
    <n v="270103"/>
    <s v="Delitos violentos"/>
    <n v="270103008"/>
    <s v="Violencia Psicológica"/>
    <n v="0"/>
    <n v="100895.8977228413"/>
    <n v="0"/>
  </r>
  <r>
    <n v="5"/>
    <n v="5102"/>
    <s v="Valparaíso"/>
    <s v="Casablanca"/>
    <n v="2"/>
    <s v="Prevalencia Violencia Psicológica General Vida (año o vida)"/>
    <x v="1"/>
    <x v="1"/>
    <n v="1"/>
    <s v="Violencia psicológica"/>
    <s v="Sufrió violencia psicológica antes o durante los últimos doce meses"/>
    <n v="270103"/>
    <s v="Delitos violentos"/>
    <n v="270103008"/>
    <s v="Violencia Psicológica"/>
    <n v="0"/>
    <n v="12083.816182618919"/>
    <n v="0"/>
  </r>
  <r>
    <n v="5"/>
    <n v="5102"/>
    <s v="Valparaíso"/>
    <s v="Casablanca"/>
    <n v="3"/>
    <s v="Prevalencia Violencia Psicológica Grave Año"/>
    <x v="0"/>
    <x v="0"/>
    <n v="1"/>
    <s v="Violencia psicológica"/>
    <s v="No sufrió violencia psicológica grave en los últimos 12 meses"/>
    <n v="270103"/>
    <s v="Delitos violentos"/>
    <n v="270103008"/>
    <s v="Violencia Psicológica"/>
    <n v="0"/>
    <n v="112979.71390546022"/>
    <n v="0"/>
  </r>
  <r>
    <n v="5"/>
    <n v="5102"/>
    <s v="Valparaíso"/>
    <s v="Casablanca"/>
    <n v="4"/>
    <s v="Prevalencia Violencia Psicológica Leve Año"/>
    <x v="0"/>
    <x v="0"/>
    <n v="1"/>
    <s v="Violencia psicológica"/>
    <s v="No sufrió violencia psicológica leve en los últimos 12 meses"/>
    <n v="270103"/>
    <s v="Delitos violentos"/>
    <n v="270103008"/>
    <s v="Violencia Psicológica"/>
    <n v="0"/>
    <n v="100895.8977228413"/>
    <n v="0"/>
  </r>
  <r>
    <n v="5"/>
    <n v="5102"/>
    <s v="Valparaíso"/>
    <s v="Casablanca"/>
    <n v="4"/>
    <s v="Prevalencia Violencia Psicológica Leve Año"/>
    <x v="0"/>
    <x v="0"/>
    <n v="1"/>
    <s v="Violencia psicológica"/>
    <s v="Sufrió violencia psicológica leve en los últimos 12 meses"/>
    <n v="270103"/>
    <s v="Delitos violentos"/>
    <n v="270103008"/>
    <s v="Violencia Psicológica"/>
    <n v="0"/>
    <n v="12083.816182618919"/>
    <n v="0"/>
  </r>
  <r>
    <n v="5"/>
    <n v="5103"/>
    <s v="Valparaíso"/>
    <s v="Concón"/>
    <n v="1"/>
    <s v="Prevalencia Violencia Psicológica General Año"/>
    <x v="0"/>
    <x v="0"/>
    <n v="1"/>
    <s v="Violencia psicológica"/>
    <s v="No sufrió violencia psicológica general en los últimos 12 meses"/>
    <n v="270103"/>
    <s v="Delitos violentos"/>
    <n v="270103008"/>
    <s v="Violencia Psicológica"/>
    <n v="0"/>
    <n v="33012.65313316766"/>
    <n v="77564.899862552324"/>
  </r>
  <r>
    <n v="5"/>
    <n v="5103"/>
    <s v="Valparaíso"/>
    <s v="Concón"/>
    <n v="1"/>
    <s v="Prevalencia Violencia Psicológica General Año"/>
    <x v="0"/>
    <x v="0"/>
    <n v="1"/>
    <s v="Violencia psicológica"/>
    <s v="Sufrió violencia psicológica general en los últimos 12 meses"/>
    <n v="270103"/>
    <s v="Delitos violentos"/>
    <n v="270103008"/>
    <s v="Violencia Psicológica"/>
    <n v="0"/>
    <n v="7712.3130819950429"/>
    <n v="1955.9648876042784"/>
  </r>
  <r>
    <n v="5"/>
    <n v="5103"/>
    <s v="Valparaíso"/>
    <s v="Concón"/>
    <n v="2"/>
    <s v="Prevalencia Violencia Psicológica General Vida (año o vida)"/>
    <x v="1"/>
    <x v="1"/>
    <n v="1"/>
    <s v="Violencia psicológica"/>
    <s v="No sufrió violencia psicológica antes ni durante los últimos doce meses"/>
    <n v="270103"/>
    <s v="Delitos violentos"/>
    <n v="270103008"/>
    <s v="Violencia Psicológica"/>
    <n v="0"/>
    <n v="29204.69781344034"/>
    <n v="64014.259939366973"/>
  </r>
  <r>
    <n v="5"/>
    <n v="5103"/>
    <s v="Valparaíso"/>
    <s v="Concón"/>
    <n v="2"/>
    <s v="Prevalencia Violencia Psicológica General Vida (año o vida)"/>
    <x v="1"/>
    <x v="1"/>
    <n v="1"/>
    <s v="Violencia psicológica"/>
    <s v="Sufrió violencia psicológica antes o durante los últimos doce meses"/>
    <n v="270103"/>
    <s v="Delitos violentos"/>
    <n v="270103008"/>
    <s v="Violencia Psicológica"/>
    <n v="0"/>
    <n v="11520.26840172236"/>
    <n v="15506.604810789626"/>
  </r>
  <r>
    <n v="5"/>
    <n v="5103"/>
    <s v="Valparaíso"/>
    <s v="Concón"/>
    <n v="3"/>
    <s v="Prevalencia Violencia Psicológica Grave Año"/>
    <x v="0"/>
    <x v="0"/>
    <n v="1"/>
    <s v="Violencia psicológica"/>
    <s v="No sufrió violencia psicológica grave en los últimos 12 meses"/>
    <n v="270103"/>
    <s v="Delitos violentos"/>
    <n v="270103008"/>
    <s v="Violencia Psicológica"/>
    <n v="0"/>
    <n v="40724.966215162698"/>
    <n v="79520.864750156601"/>
  </r>
  <r>
    <n v="5"/>
    <n v="5103"/>
    <s v="Valparaíso"/>
    <s v="Concón"/>
    <n v="4"/>
    <s v="Prevalencia Violencia Psicológica Leve Año"/>
    <x v="0"/>
    <x v="0"/>
    <n v="1"/>
    <s v="Violencia psicológica"/>
    <s v="No sufrió violencia psicológica leve en los últimos 12 meses"/>
    <n v="270103"/>
    <s v="Delitos violentos"/>
    <n v="270103008"/>
    <s v="Violencia Psicológica"/>
    <n v="0"/>
    <n v="33012.65313316766"/>
    <n v="77564.899862552324"/>
  </r>
  <r>
    <n v="5"/>
    <n v="5103"/>
    <s v="Valparaíso"/>
    <s v="Concón"/>
    <n v="4"/>
    <s v="Prevalencia Violencia Psicológica Leve Año"/>
    <x v="0"/>
    <x v="0"/>
    <n v="1"/>
    <s v="Violencia psicológica"/>
    <s v="Sufrió violencia psicológica leve en los últimos 12 meses"/>
    <n v="270103"/>
    <s v="Delitos violentos"/>
    <n v="270103008"/>
    <s v="Violencia Psicológica"/>
    <n v="0"/>
    <n v="7712.3130819950429"/>
    <n v="1955.9648876042784"/>
  </r>
  <r>
    <n v="5"/>
    <n v="5105"/>
    <s v="Valparaíso"/>
    <s v="Puchuncaví"/>
    <n v="1"/>
    <s v="Prevalencia Violencia Psicológica General Año"/>
    <x v="0"/>
    <x v="0"/>
    <n v="1"/>
    <s v="Violencia psicológica"/>
    <s v="No sufrió violencia psicológica general en los últimos 12 meses"/>
    <n v="270103"/>
    <s v="Delitos violentos"/>
    <n v="270103008"/>
    <s v="Violencia Psicológica"/>
    <n v="0"/>
    <n v="83419.299783219933"/>
    <n v="0"/>
  </r>
  <r>
    <n v="5"/>
    <n v="5105"/>
    <s v="Valparaíso"/>
    <s v="Puchuncaví"/>
    <n v="2"/>
    <s v="Prevalencia Violencia Psicológica General Vida (año o vida)"/>
    <x v="1"/>
    <x v="1"/>
    <n v="1"/>
    <s v="Violencia psicológica"/>
    <s v="No sufrió violencia psicológica antes ni durante los últimos doce meses"/>
    <n v="270103"/>
    <s v="Delitos violentos"/>
    <n v="270103008"/>
    <s v="Violencia Psicológica"/>
    <n v="0"/>
    <n v="83419.299783219933"/>
    <n v="0"/>
  </r>
  <r>
    <n v="5"/>
    <n v="5105"/>
    <s v="Valparaíso"/>
    <s v="Puchuncaví"/>
    <n v="3"/>
    <s v="Prevalencia Violencia Psicológica Grave Año"/>
    <x v="0"/>
    <x v="0"/>
    <n v="1"/>
    <s v="Violencia psicológica"/>
    <s v="No sufrió violencia psicológica grave en los últimos 12 meses"/>
    <n v="270103"/>
    <s v="Delitos violentos"/>
    <n v="270103008"/>
    <s v="Violencia Psicológica"/>
    <n v="0"/>
    <n v="83419.299783219933"/>
    <n v="0"/>
  </r>
  <r>
    <n v="5"/>
    <n v="5105"/>
    <s v="Valparaíso"/>
    <s v="Puchuncaví"/>
    <n v="4"/>
    <s v="Prevalencia Violencia Psicológica Leve Año"/>
    <x v="0"/>
    <x v="0"/>
    <n v="1"/>
    <s v="Violencia psicológica"/>
    <s v="No sufrió violencia psicológica leve en los últimos 12 meses"/>
    <n v="270103"/>
    <s v="Delitos violentos"/>
    <n v="270103008"/>
    <s v="Violencia Psicológica"/>
    <n v="0"/>
    <n v="83419.299783219933"/>
    <n v="0"/>
  </r>
  <r>
    <n v="5"/>
    <n v="5107"/>
    <s v="Valparaíso"/>
    <s v="Quintero"/>
    <n v="1"/>
    <s v="Prevalencia Violencia Psicológica General Año"/>
    <x v="0"/>
    <x v="0"/>
    <n v="1"/>
    <s v="Violencia psicológica"/>
    <s v="No sufrió violencia psicológica general en los últimos 12 meses"/>
    <n v="270103"/>
    <s v="Delitos violentos"/>
    <n v="270103008"/>
    <s v="Violencia Psicológica"/>
    <n v="0"/>
    <n v="43080.92418650027"/>
    <n v="0"/>
  </r>
  <r>
    <n v="5"/>
    <n v="5107"/>
    <s v="Valparaíso"/>
    <s v="Quintero"/>
    <n v="2"/>
    <s v="Prevalencia Violencia Psicológica General Vida (año o vida)"/>
    <x v="1"/>
    <x v="1"/>
    <n v="1"/>
    <s v="Violencia psicológica"/>
    <s v="No sufrió violencia psicológica antes ni durante los últimos doce meses"/>
    <n v="270103"/>
    <s v="Delitos violentos"/>
    <n v="270103008"/>
    <s v="Violencia Psicológica"/>
    <n v="0"/>
    <n v="43080.92418650027"/>
    <n v="0"/>
  </r>
  <r>
    <n v="5"/>
    <n v="5107"/>
    <s v="Valparaíso"/>
    <s v="Quintero"/>
    <n v="3"/>
    <s v="Prevalencia Violencia Psicológica Grave Año"/>
    <x v="0"/>
    <x v="0"/>
    <n v="1"/>
    <s v="Violencia psicológica"/>
    <s v="No sufrió violencia psicológica grave en los últimos 12 meses"/>
    <n v="270103"/>
    <s v="Delitos violentos"/>
    <n v="270103008"/>
    <s v="Violencia Psicológica"/>
    <n v="0"/>
    <n v="43080.92418650027"/>
    <n v="0"/>
  </r>
  <r>
    <n v="5"/>
    <n v="5107"/>
    <s v="Valparaíso"/>
    <s v="Quintero"/>
    <n v="4"/>
    <s v="Prevalencia Violencia Psicológica Leve Año"/>
    <x v="0"/>
    <x v="0"/>
    <n v="1"/>
    <s v="Violencia psicológica"/>
    <s v="No sufrió violencia psicológica leve en los últimos 12 meses"/>
    <n v="270103"/>
    <s v="Delitos violentos"/>
    <n v="270103008"/>
    <s v="Violencia Psicológica"/>
    <n v="0"/>
    <n v="43080.92418650027"/>
    <n v="0"/>
  </r>
  <r>
    <n v="5"/>
    <n v="5109"/>
    <s v="Valparaíso"/>
    <s v="Viña del Mar"/>
    <n v="1"/>
    <s v="Prevalencia Violencia Psicológica General Año"/>
    <x v="0"/>
    <x v="0"/>
    <n v="1"/>
    <s v="Violencia psicológica"/>
    <s v="No sufrió violencia psicológica general en los últimos 12 meses"/>
    <n v="270103"/>
    <s v="Delitos violentos"/>
    <n v="270103008"/>
    <s v="Violencia Psicológica"/>
    <n v="26889.022556390977"/>
    <n v="25060.503274993636"/>
    <n v="20558.852346173568"/>
  </r>
  <r>
    <n v="5"/>
    <n v="5109"/>
    <s v="Valparaíso"/>
    <s v="Viña del Mar"/>
    <n v="1"/>
    <s v="Prevalencia Violencia Psicológica General Año"/>
    <x v="0"/>
    <x v="0"/>
    <n v="1"/>
    <s v="Violencia psicológica"/>
    <s v="Sufrió violencia psicológica general en los últimos 12 meses"/>
    <n v="270103"/>
    <s v="Delitos violentos"/>
    <n v="270103008"/>
    <s v="Violencia Psicológica"/>
    <n v="3711.5789473684213"/>
    <n v="4366.366252214475"/>
    <n v="8062.0416665968478"/>
  </r>
  <r>
    <n v="5"/>
    <n v="5109"/>
    <s v="Valparaíso"/>
    <s v="Viña del Mar"/>
    <n v="2"/>
    <s v="Prevalencia Violencia Psicológica General Vida (año o vida)"/>
    <x v="1"/>
    <x v="1"/>
    <n v="1"/>
    <s v="Violencia psicológica"/>
    <s v="No sufrió violencia psicológica antes ni durante los últimos doce meses"/>
    <n v="270103"/>
    <s v="Delitos violentos"/>
    <n v="270103008"/>
    <s v="Violencia Psicológica"/>
    <n v="22148.571428571428"/>
    <n v="23672.455733981114"/>
    <n v="13848.030024548358"/>
  </r>
  <r>
    <n v="5"/>
    <n v="5109"/>
    <s v="Valparaíso"/>
    <s v="Viña del Mar"/>
    <n v="2"/>
    <s v="Prevalencia Violencia Psicológica General Vida (año o vida)"/>
    <x v="1"/>
    <x v="1"/>
    <n v="1"/>
    <s v="Violencia psicológica"/>
    <s v="Sufrió violencia psicológica antes o durante los últimos doce meses"/>
    <n v="270103"/>
    <s v="Delitos violentos"/>
    <n v="270103008"/>
    <s v="Violencia Psicológica"/>
    <n v="8452.0300751879695"/>
    <n v="5754.4137932269969"/>
    <n v="14772.863988222052"/>
  </r>
  <r>
    <n v="5"/>
    <n v="5109"/>
    <s v="Valparaíso"/>
    <s v="Viña del Mar"/>
    <n v="3"/>
    <s v="Prevalencia Violencia Psicológica Grave Año"/>
    <x v="0"/>
    <x v="0"/>
    <n v="1"/>
    <s v="Violencia psicológica"/>
    <s v="No sufrió violencia psicológica grave en los últimos 12 meses"/>
    <n v="270103"/>
    <s v="Delitos violentos"/>
    <n v="270103008"/>
    <s v="Violencia Psicológica"/>
    <n v="29398.195488721805"/>
    <n v="28508.439665667524"/>
    <n v="28173.114656695332"/>
  </r>
  <r>
    <n v="5"/>
    <n v="5109"/>
    <s v="Valparaíso"/>
    <s v="Viña del Mar"/>
    <n v="3"/>
    <s v="Prevalencia Violencia Psicológica Grave Año"/>
    <x v="0"/>
    <x v="0"/>
    <n v="1"/>
    <s v="Violencia psicológica"/>
    <s v="Sufrió violencia psicológica grave en los últimos 12 meses"/>
    <n v="270103"/>
    <s v="Delitos violentos"/>
    <n v="270103008"/>
    <s v="Violencia Psicológica"/>
    <n v="1202.406015037594"/>
    <n v="918.42986154059361"/>
    <n v="447.77935607508766"/>
  </r>
  <r>
    <n v="5"/>
    <n v="5109"/>
    <s v="Valparaíso"/>
    <s v="Viña del Mar"/>
    <n v="4"/>
    <s v="Prevalencia Violencia Psicológica Leve Año"/>
    <x v="0"/>
    <x v="0"/>
    <n v="1"/>
    <s v="Violencia psicológica"/>
    <s v="No sufrió violencia psicológica leve en los últimos 12 meses"/>
    <n v="270103"/>
    <s v="Delitos violentos"/>
    <n v="270103008"/>
    <s v="Violencia Psicológica"/>
    <n v="26971.428571428572"/>
    <n v="25278.888720770898"/>
    <n v="20558.852346173568"/>
  </r>
  <r>
    <n v="5"/>
    <n v="5109"/>
    <s v="Valparaíso"/>
    <s v="Viña del Mar"/>
    <n v="4"/>
    <s v="Prevalencia Violencia Psicológica Leve Año"/>
    <x v="0"/>
    <x v="0"/>
    <n v="1"/>
    <s v="Violencia psicológica"/>
    <s v="Sufrió violencia psicológica leve en los últimos 12 meses"/>
    <n v="270103"/>
    <s v="Delitos violentos"/>
    <n v="270103008"/>
    <s v="Violencia Psicológica"/>
    <n v="3629.1729323308273"/>
    <n v="4147.9808064372128"/>
    <n v="8062.0416665968478"/>
  </r>
  <r>
    <n v="5"/>
    <n v="5301"/>
    <s v="Valparaíso"/>
    <s v="Los Andes"/>
    <n v="1"/>
    <s v="Prevalencia Violencia Psicológica General Año"/>
    <x v="0"/>
    <x v="0"/>
    <n v="1"/>
    <s v="Violencia psicológica"/>
    <s v="No sufrió violencia psicológica general en los últimos 12 meses"/>
    <n v="270103"/>
    <s v="Delitos violentos"/>
    <n v="270103008"/>
    <s v="Violencia Psicológica"/>
    <n v="24490.204842861327"/>
    <n v="5404.3213839613809"/>
    <n v="40660.765689211694"/>
  </r>
  <r>
    <n v="5"/>
    <n v="5301"/>
    <s v="Valparaíso"/>
    <s v="Los Andes"/>
    <n v="1"/>
    <s v="Prevalencia Violencia Psicológica General Año"/>
    <x v="0"/>
    <x v="0"/>
    <n v="1"/>
    <s v="Violencia psicológica"/>
    <s v="Sufrió violencia psicológica general en los últimos 12 meses"/>
    <n v="270103"/>
    <s v="Delitos violentos"/>
    <n v="270103008"/>
    <s v="Violencia Psicológica"/>
    <n v="4186.254412059372"/>
    <n v="1144.4962784654208"/>
    <n v="0"/>
  </r>
  <r>
    <n v="5"/>
    <n v="5301"/>
    <s v="Valparaíso"/>
    <s v="Los Andes"/>
    <n v="2"/>
    <s v="Prevalencia Violencia Psicológica General Vida (año o vida)"/>
    <x v="1"/>
    <x v="1"/>
    <n v="1"/>
    <s v="Violencia psicológica"/>
    <s v="No sufrió violencia psicológica antes ni durante los últimos doce meses"/>
    <n v="270103"/>
    <s v="Delitos violentos"/>
    <n v="270103008"/>
    <s v="Violencia Psicológica"/>
    <n v="23374.281354521492"/>
    <n v="0"/>
    <n v="28029.82345170583"/>
  </r>
  <r>
    <n v="5"/>
    <n v="5301"/>
    <s v="Valparaíso"/>
    <s v="Los Andes"/>
    <n v="2"/>
    <s v="Prevalencia Violencia Psicológica General Vida (año o vida)"/>
    <x v="1"/>
    <x v="1"/>
    <n v="1"/>
    <s v="Violencia psicológica"/>
    <s v="Sufrió violencia psicológica antes o durante los últimos doce meses"/>
    <n v="270103"/>
    <s v="Delitos violentos"/>
    <n v="270103008"/>
    <s v="Violencia Psicológica"/>
    <n v="5302.1779003992051"/>
    <n v="6548.8176624268017"/>
    <n v="12630.942237505862"/>
  </r>
  <r>
    <n v="5"/>
    <n v="5301"/>
    <s v="Valparaíso"/>
    <s v="Los Andes"/>
    <n v="3"/>
    <s v="Prevalencia Violencia Psicológica Grave Año"/>
    <x v="0"/>
    <x v="0"/>
    <n v="1"/>
    <s v="Violencia psicológica"/>
    <s v="No sufrió violencia psicológica grave en los últimos 12 meses"/>
    <n v="270103"/>
    <s v="Delitos violentos"/>
    <n v="270103008"/>
    <s v="Violencia Psicológica"/>
    <n v="27944.327132045808"/>
    <n v="5404.3213839613809"/>
    <n v="40660.765689211694"/>
  </r>
  <r>
    <n v="5"/>
    <n v="5301"/>
    <s v="Valparaíso"/>
    <s v="Los Andes"/>
    <n v="3"/>
    <s v="Prevalencia Violencia Psicológica Grave Año"/>
    <x v="0"/>
    <x v="0"/>
    <n v="1"/>
    <s v="Violencia psicológica"/>
    <s v="Sufrió violencia psicológica grave en los últimos 12 meses"/>
    <n v="270103"/>
    <s v="Delitos violentos"/>
    <n v="270103008"/>
    <s v="Violencia Psicológica"/>
    <n v="732.13212287489023"/>
    <n v="1144.4962784654208"/>
    <n v="0"/>
  </r>
  <r>
    <n v="5"/>
    <n v="5301"/>
    <s v="Valparaíso"/>
    <s v="Los Andes"/>
    <n v="4"/>
    <s v="Prevalencia Violencia Psicológica Leve Año"/>
    <x v="0"/>
    <x v="0"/>
    <n v="1"/>
    <s v="Violencia psicológica"/>
    <s v="No sufrió violencia psicológica leve en los últimos 12 meses"/>
    <n v="270103"/>
    <s v="Delitos violentos"/>
    <n v="270103008"/>
    <s v="Violencia Psicológica"/>
    <n v="24490.204842861327"/>
    <n v="5404.3213839613809"/>
    <n v="40660.765689211694"/>
  </r>
  <r>
    <n v="5"/>
    <n v="5301"/>
    <s v="Valparaíso"/>
    <s v="Los Andes"/>
    <n v="4"/>
    <s v="Prevalencia Violencia Psicológica Leve Año"/>
    <x v="0"/>
    <x v="0"/>
    <n v="1"/>
    <s v="Violencia psicológica"/>
    <s v="Sufrió violencia psicológica leve en los últimos 12 meses"/>
    <n v="270103"/>
    <s v="Delitos violentos"/>
    <n v="270103008"/>
    <s v="Violencia Psicológica"/>
    <n v="4186.254412059372"/>
    <n v="1144.4962784654208"/>
    <n v="0"/>
  </r>
  <r>
    <n v="5"/>
    <n v="5302"/>
    <s v="Valparaíso"/>
    <s v="Calle Larga"/>
    <n v="1"/>
    <s v="Prevalencia Violencia Psicológica General Año"/>
    <x v="0"/>
    <x v="0"/>
    <n v="1"/>
    <s v="Violencia psicológica"/>
    <s v="No sufrió violencia psicológica general en los últimos 12 meses"/>
    <n v="270103"/>
    <s v="Delitos violentos"/>
    <n v="270103008"/>
    <s v="Violencia Psicológica"/>
    <n v="0"/>
    <n v="32193.095629215204"/>
    <n v="0"/>
  </r>
  <r>
    <n v="5"/>
    <n v="5302"/>
    <s v="Valparaíso"/>
    <s v="Calle Larga"/>
    <n v="1"/>
    <s v="Prevalencia Violencia Psicológica General Año"/>
    <x v="0"/>
    <x v="0"/>
    <n v="1"/>
    <s v="Violencia psicológica"/>
    <s v="Sufrió violencia psicológica general en los últimos 12 meses"/>
    <n v="270103"/>
    <s v="Delitos violentos"/>
    <n v="270103008"/>
    <s v="Violencia Psicológica"/>
    <n v="0"/>
    <n v="10795.854331083012"/>
    <n v="0"/>
  </r>
  <r>
    <n v="5"/>
    <n v="5302"/>
    <s v="Valparaíso"/>
    <s v="Calle Larga"/>
    <n v="2"/>
    <s v="Prevalencia Violencia Psicológica General Vida (año o vida)"/>
    <x v="1"/>
    <x v="1"/>
    <n v="1"/>
    <s v="Violencia psicológica"/>
    <s v="No sufrió violencia psicológica antes ni durante los últimos doce meses"/>
    <n v="270103"/>
    <s v="Delitos violentos"/>
    <n v="270103008"/>
    <s v="Violencia Psicológica"/>
    <n v="0"/>
    <n v="32193.095629215204"/>
    <n v="0"/>
  </r>
  <r>
    <n v="5"/>
    <n v="5302"/>
    <s v="Valparaíso"/>
    <s v="Calle Larga"/>
    <n v="2"/>
    <s v="Prevalencia Violencia Psicológica General Vida (año o vida)"/>
    <x v="1"/>
    <x v="1"/>
    <n v="1"/>
    <s v="Violencia psicológica"/>
    <s v="Sufrió violencia psicológica antes o durante los últimos doce meses"/>
    <n v="270103"/>
    <s v="Delitos violentos"/>
    <n v="270103008"/>
    <s v="Violencia Psicológica"/>
    <n v="0"/>
    <n v="10795.854331083012"/>
    <n v="0"/>
  </r>
  <r>
    <n v="5"/>
    <n v="5302"/>
    <s v="Valparaíso"/>
    <s v="Calle Larga"/>
    <n v="3"/>
    <s v="Prevalencia Violencia Psicológica Grave Año"/>
    <x v="0"/>
    <x v="0"/>
    <n v="1"/>
    <s v="Violencia psicológica"/>
    <s v="No sufrió violencia psicológica grave en los últimos 12 meses"/>
    <n v="270103"/>
    <s v="Delitos violentos"/>
    <n v="270103008"/>
    <s v="Violencia Psicológica"/>
    <n v="0"/>
    <n v="42988.949960298225"/>
    <n v="0"/>
  </r>
  <r>
    <n v="5"/>
    <n v="5302"/>
    <s v="Valparaíso"/>
    <s v="Calle Larga"/>
    <n v="4"/>
    <s v="Prevalencia Violencia Psicológica Leve Año"/>
    <x v="0"/>
    <x v="0"/>
    <n v="1"/>
    <s v="Violencia psicológica"/>
    <s v="No sufrió violencia psicológica leve en los últimos 12 meses"/>
    <n v="270103"/>
    <s v="Delitos violentos"/>
    <n v="270103008"/>
    <s v="Violencia Psicológica"/>
    <n v="0"/>
    <n v="32193.095629215204"/>
    <n v="0"/>
  </r>
  <r>
    <n v="5"/>
    <n v="5302"/>
    <s v="Valparaíso"/>
    <s v="Calle Larga"/>
    <n v="4"/>
    <s v="Prevalencia Violencia Psicológica Leve Año"/>
    <x v="0"/>
    <x v="0"/>
    <n v="1"/>
    <s v="Violencia psicológica"/>
    <s v="Sufrió violencia psicológica leve en los últimos 12 meses"/>
    <n v="270103"/>
    <s v="Delitos violentos"/>
    <n v="270103008"/>
    <s v="Violencia Psicológica"/>
    <n v="0"/>
    <n v="10795.854331083012"/>
    <n v="0"/>
  </r>
  <r>
    <n v="5"/>
    <n v="5402"/>
    <s v="Valparaíso"/>
    <s v="Cabildo"/>
    <n v="1"/>
    <s v="Prevalencia Violencia Psicológica General Año"/>
    <x v="0"/>
    <x v="0"/>
    <n v="1"/>
    <s v="Violencia psicológica"/>
    <s v="No sufrió violencia psicológica general en los últimos 12 meses"/>
    <n v="270103"/>
    <s v="Delitos violentos"/>
    <n v="270103008"/>
    <s v="Violencia Psicológica"/>
    <n v="0"/>
    <n v="80981.482501408871"/>
    <n v="0"/>
  </r>
  <r>
    <n v="5"/>
    <n v="5402"/>
    <s v="Valparaíso"/>
    <s v="Cabildo"/>
    <n v="1"/>
    <s v="Prevalencia Violencia Psicológica General Año"/>
    <x v="0"/>
    <x v="0"/>
    <n v="1"/>
    <s v="Violencia psicológica"/>
    <s v="Sufrió violencia psicológica general en los últimos 12 meses"/>
    <n v="270103"/>
    <s v="Delitos violentos"/>
    <n v="270103008"/>
    <s v="Violencia Psicológica"/>
    <n v="0"/>
    <n v="8158.8611496669937"/>
    <n v="0"/>
  </r>
  <r>
    <n v="5"/>
    <n v="5402"/>
    <s v="Valparaíso"/>
    <s v="Cabildo"/>
    <n v="2"/>
    <s v="Prevalencia Violencia Psicológica General Vida (año o vida)"/>
    <x v="1"/>
    <x v="1"/>
    <n v="1"/>
    <s v="Violencia psicológica"/>
    <s v="No sufrió violencia psicológica antes ni durante los últimos doce meses"/>
    <n v="270103"/>
    <s v="Delitos violentos"/>
    <n v="270103008"/>
    <s v="Violencia Psicológica"/>
    <n v="0"/>
    <n v="80981.482501408871"/>
    <n v="0"/>
  </r>
  <r>
    <n v="5"/>
    <n v="5402"/>
    <s v="Valparaíso"/>
    <s v="Cabildo"/>
    <n v="2"/>
    <s v="Prevalencia Violencia Psicológica General Vida (año o vida)"/>
    <x v="1"/>
    <x v="1"/>
    <n v="1"/>
    <s v="Violencia psicológica"/>
    <s v="Sufrió violencia psicológica antes o durante los últimos doce meses"/>
    <n v="270103"/>
    <s v="Delitos violentos"/>
    <n v="270103008"/>
    <s v="Violencia Psicológica"/>
    <n v="0"/>
    <n v="8158.8611496669937"/>
    <n v="0"/>
  </r>
  <r>
    <n v="5"/>
    <n v="5402"/>
    <s v="Valparaíso"/>
    <s v="Cabildo"/>
    <n v="3"/>
    <s v="Prevalencia Violencia Psicológica Grave Año"/>
    <x v="0"/>
    <x v="0"/>
    <n v="1"/>
    <s v="Violencia psicológica"/>
    <s v="No sufrió violencia psicológica grave en los últimos 12 meses"/>
    <n v="270103"/>
    <s v="Delitos violentos"/>
    <n v="270103008"/>
    <s v="Violencia Psicológica"/>
    <n v="0"/>
    <n v="89140.343651075877"/>
    <n v="0"/>
  </r>
  <r>
    <n v="5"/>
    <n v="5402"/>
    <s v="Valparaíso"/>
    <s v="Cabildo"/>
    <n v="4"/>
    <s v="Prevalencia Violencia Psicológica Leve Año"/>
    <x v="0"/>
    <x v="0"/>
    <n v="1"/>
    <s v="Violencia psicológica"/>
    <s v="No sufrió violencia psicológica leve en los últimos 12 meses"/>
    <n v="270103"/>
    <s v="Delitos violentos"/>
    <n v="270103008"/>
    <s v="Violencia Psicológica"/>
    <n v="0"/>
    <n v="80981.482501408871"/>
    <n v="0"/>
  </r>
  <r>
    <n v="5"/>
    <n v="5402"/>
    <s v="Valparaíso"/>
    <s v="Cabildo"/>
    <n v="4"/>
    <s v="Prevalencia Violencia Psicológica Leve Año"/>
    <x v="0"/>
    <x v="0"/>
    <n v="1"/>
    <s v="Violencia psicológica"/>
    <s v="Sufrió violencia psicológica leve en los últimos 12 meses"/>
    <n v="270103"/>
    <s v="Delitos violentos"/>
    <n v="270103008"/>
    <s v="Violencia Psicológica"/>
    <n v="0"/>
    <n v="8158.8611496669937"/>
    <n v="0"/>
  </r>
  <r>
    <n v="5"/>
    <n v="5403"/>
    <s v="Valparaíso"/>
    <s v="Papudo"/>
    <n v="1"/>
    <s v="Prevalencia Violencia Psicológica General Año"/>
    <x v="0"/>
    <x v="0"/>
    <n v="1"/>
    <s v="Violencia psicológica"/>
    <s v="No sufrió violencia psicológica general en los últimos 12 meses"/>
    <n v="270103"/>
    <s v="Delitos violentos"/>
    <n v="270103008"/>
    <s v="Violencia Psicológica"/>
    <n v="0"/>
    <n v="45443.421827667451"/>
    <n v="0"/>
  </r>
  <r>
    <n v="5"/>
    <n v="5403"/>
    <s v="Valparaíso"/>
    <s v="Papudo"/>
    <n v="1"/>
    <s v="Prevalencia Violencia Psicológica General Año"/>
    <x v="0"/>
    <x v="0"/>
    <n v="1"/>
    <s v="Violencia psicológica"/>
    <s v="Sufrió violencia psicológica general en los últimos 12 meses"/>
    <n v="270103"/>
    <s v="Delitos violentos"/>
    <n v="270103008"/>
    <s v="Violencia Psicológica"/>
    <n v="0"/>
    <n v="19798.384382362841"/>
    <n v="0"/>
  </r>
  <r>
    <n v="5"/>
    <n v="5403"/>
    <s v="Valparaíso"/>
    <s v="Papudo"/>
    <n v="2"/>
    <s v="Prevalencia Violencia Psicológica General Vida (año o vida)"/>
    <x v="1"/>
    <x v="1"/>
    <n v="1"/>
    <s v="Violencia psicológica"/>
    <s v="No sufrió violencia psicológica antes ni durante los últimos doce meses"/>
    <n v="270103"/>
    <s v="Delitos violentos"/>
    <n v="270103008"/>
    <s v="Violencia Psicológica"/>
    <n v="0"/>
    <n v="45443.421827667451"/>
    <n v="0"/>
  </r>
  <r>
    <n v="5"/>
    <n v="5403"/>
    <s v="Valparaíso"/>
    <s v="Papudo"/>
    <n v="2"/>
    <s v="Prevalencia Violencia Psicológica General Vida (año o vida)"/>
    <x v="1"/>
    <x v="1"/>
    <n v="1"/>
    <s v="Violencia psicológica"/>
    <s v="Sufrió violencia psicológica antes o durante los últimos doce meses"/>
    <n v="270103"/>
    <s v="Delitos violentos"/>
    <n v="270103008"/>
    <s v="Violencia Psicológica"/>
    <n v="0"/>
    <n v="19798.384382362841"/>
    <n v="0"/>
  </r>
  <r>
    <n v="5"/>
    <n v="5403"/>
    <s v="Valparaíso"/>
    <s v="Papudo"/>
    <n v="3"/>
    <s v="Prevalencia Violencia Psicológica Grave Año"/>
    <x v="0"/>
    <x v="0"/>
    <n v="1"/>
    <s v="Violencia psicológica"/>
    <s v="No sufrió violencia psicológica grave en los últimos 12 meses"/>
    <n v="270103"/>
    <s v="Delitos violentos"/>
    <n v="270103008"/>
    <s v="Violencia Psicológica"/>
    <n v="0"/>
    <n v="65241.806210030292"/>
    <n v="0"/>
  </r>
  <r>
    <n v="5"/>
    <n v="5403"/>
    <s v="Valparaíso"/>
    <s v="Papudo"/>
    <n v="4"/>
    <s v="Prevalencia Violencia Psicológica Leve Año"/>
    <x v="0"/>
    <x v="0"/>
    <n v="1"/>
    <s v="Violencia psicológica"/>
    <s v="No sufrió violencia psicológica leve en los últimos 12 meses"/>
    <n v="270103"/>
    <s v="Delitos violentos"/>
    <n v="270103008"/>
    <s v="Violencia Psicológica"/>
    <n v="0"/>
    <n v="45443.421827667451"/>
    <n v="0"/>
  </r>
  <r>
    <n v="5"/>
    <n v="5403"/>
    <s v="Valparaíso"/>
    <s v="Papudo"/>
    <n v="4"/>
    <s v="Prevalencia Violencia Psicológica Leve Año"/>
    <x v="0"/>
    <x v="0"/>
    <n v="1"/>
    <s v="Violencia psicológica"/>
    <s v="Sufrió violencia psicológica leve en los últimos 12 meses"/>
    <n v="270103"/>
    <s v="Delitos violentos"/>
    <n v="270103008"/>
    <s v="Violencia Psicológica"/>
    <n v="0"/>
    <n v="19798.384382362841"/>
    <n v="0"/>
  </r>
  <r>
    <n v="5"/>
    <n v="5404"/>
    <s v="Valparaíso"/>
    <s v="Petorca"/>
    <n v="1"/>
    <s v="Prevalencia Violencia Psicológica General Año"/>
    <x v="0"/>
    <x v="0"/>
    <n v="1"/>
    <s v="Violencia psicológica"/>
    <s v="No sufrió violencia psicológica general en los últimos 12 meses"/>
    <n v="270103"/>
    <s v="Delitos violentos"/>
    <n v="270103008"/>
    <s v="Violencia Psicológica"/>
    <n v="0"/>
    <n v="39565.744469631238"/>
    <n v="0"/>
  </r>
  <r>
    <n v="5"/>
    <n v="5404"/>
    <s v="Valparaíso"/>
    <s v="Petorca"/>
    <n v="1"/>
    <s v="Prevalencia Violencia Psicológica General Año"/>
    <x v="0"/>
    <x v="0"/>
    <n v="1"/>
    <s v="Violencia psicológica"/>
    <s v="Sufrió violencia psicológica general en los últimos 12 meses"/>
    <n v="270103"/>
    <s v="Delitos violentos"/>
    <n v="270103008"/>
    <s v="Violencia Psicológica"/>
    <n v="0"/>
    <n v="16006.856074378025"/>
    <n v="0"/>
  </r>
  <r>
    <n v="5"/>
    <n v="5404"/>
    <s v="Valparaíso"/>
    <s v="Petorca"/>
    <n v="2"/>
    <s v="Prevalencia Violencia Psicológica General Vida (año o vida)"/>
    <x v="1"/>
    <x v="1"/>
    <n v="1"/>
    <s v="Violencia psicológica"/>
    <s v="No sufrió violencia psicológica antes ni durante los últimos doce meses"/>
    <n v="270103"/>
    <s v="Delitos violentos"/>
    <n v="270103008"/>
    <s v="Violencia Psicológica"/>
    <n v="0"/>
    <n v="39565.744469631238"/>
    <n v="0"/>
  </r>
  <r>
    <n v="5"/>
    <n v="5404"/>
    <s v="Valparaíso"/>
    <s v="Petorca"/>
    <n v="2"/>
    <s v="Prevalencia Violencia Psicológica General Vida (año o vida)"/>
    <x v="1"/>
    <x v="1"/>
    <n v="1"/>
    <s v="Violencia psicológica"/>
    <s v="Sufrió violencia psicológica antes o durante los últimos doce meses"/>
    <n v="270103"/>
    <s v="Delitos violentos"/>
    <n v="270103008"/>
    <s v="Violencia Psicológica"/>
    <n v="0"/>
    <n v="16006.856074378025"/>
    <n v="0"/>
  </r>
  <r>
    <n v="5"/>
    <n v="5404"/>
    <s v="Valparaíso"/>
    <s v="Petorca"/>
    <n v="3"/>
    <s v="Prevalencia Violencia Psicológica Grave Año"/>
    <x v="0"/>
    <x v="0"/>
    <n v="1"/>
    <s v="Violencia psicológica"/>
    <s v="No sufrió violencia psicológica grave en los últimos 12 meses"/>
    <n v="270103"/>
    <s v="Delitos violentos"/>
    <n v="270103008"/>
    <s v="Violencia Psicológica"/>
    <n v="0"/>
    <n v="55572.60054400927"/>
    <n v="0"/>
  </r>
  <r>
    <n v="5"/>
    <n v="5404"/>
    <s v="Valparaíso"/>
    <s v="Petorca"/>
    <n v="4"/>
    <s v="Prevalencia Violencia Psicológica Leve Año"/>
    <x v="0"/>
    <x v="0"/>
    <n v="1"/>
    <s v="Violencia psicológica"/>
    <s v="No sufrió violencia psicológica leve en los últimos 12 meses"/>
    <n v="270103"/>
    <s v="Delitos violentos"/>
    <n v="270103008"/>
    <s v="Violencia Psicológica"/>
    <n v="0"/>
    <n v="39565.744469631238"/>
    <n v="0"/>
  </r>
  <r>
    <n v="5"/>
    <n v="5404"/>
    <s v="Valparaíso"/>
    <s v="Petorca"/>
    <n v="4"/>
    <s v="Prevalencia Violencia Psicológica Leve Año"/>
    <x v="0"/>
    <x v="0"/>
    <n v="1"/>
    <s v="Violencia psicológica"/>
    <s v="Sufrió violencia psicológica leve en los últimos 12 meses"/>
    <n v="270103"/>
    <s v="Delitos violentos"/>
    <n v="270103008"/>
    <s v="Violencia Psicológica"/>
    <n v="0"/>
    <n v="16006.856074378025"/>
    <n v="0"/>
  </r>
  <r>
    <n v="5"/>
    <n v="5405"/>
    <s v="Valparaíso"/>
    <s v="Zapallar"/>
    <n v="1"/>
    <s v="Prevalencia Violencia Psicológica General Año"/>
    <x v="0"/>
    <x v="0"/>
    <n v="1"/>
    <s v="Violencia psicológica"/>
    <s v="No sufrió violencia psicológica general en los últimos 12 meses"/>
    <n v="270103"/>
    <s v="Delitos violentos"/>
    <n v="270103008"/>
    <s v="Violencia Psicológica"/>
    <n v="0"/>
    <n v="139212.18774543016"/>
    <n v="0"/>
  </r>
  <r>
    <n v="5"/>
    <n v="5405"/>
    <s v="Valparaíso"/>
    <s v="Zapallar"/>
    <n v="2"/>
    <s v="Prevalencia Violencia Psicológica General Vida (año o vida)"/>
    <x v="1"/>
    <x v="1"/>
    <n v="1"/>
    <s v="Violencia psicológica"/>
    <s v="No sufrió violencia psicológica antes ni durante los últimos doce meses"/>
    <n v="270103"/>
    <s v="Delitos violentos"/>
    <n v="270103008"/>
    <s v="Violencia Psicológica"/>
    <n v="0"/>
    <n v="139212.18774543016"/>
    <n v="0"/>
  </r>
  <r>
    <n v="5"/>
    <n v="5405"/>
    <s v="Valparaíso"/>
    <s v="Zapallar"/>
    <n v="3"/>
    <s v="Prevalencia Violencia Psicológica Grave Año"/>
    <x v="0"/>
    <x v="0"/>
    <n v="1"/>
    <s v="Violencia psicológica"/>
    <s v="No sufrió violencia psicológica grave en los últimos 12 meses"/>
    <n v="270103"/>
    <s v="Delitos violentos"/>
    <n v="270103008"/>
    <s v="Violencia Psicológica"/>
    <n v="0"/>
    <n v="139212.18774543016"/>
    <n v="0"/>
  </r>
  <r>
    <n v="5"/>
    <n v="5405"/>
    <s v="Valparaíso"/>
    <s v="Zapallar"/>
    <n v="4"/>
    <s v="Prevalencia Violencia Psicológica Leve Año"/>
    <x v="0"/>
    <x v="0"/>
    <n v="1"/>
    <s v="Violencia psicológica"/>
    <s v="No sufrió violencia psicológica leve en los últimos 12 meses"/>
    <n v="270103"/>
    <s v="Delitos violentos"/>
    <n v="270103008"/>
    <s v="Violencia Psicológica"/>
    <n v="0"/>
    <n v="139212.18774543016"/>
    <n v="0"/>
  </r>
  <r>
    <n v="5"/>
    <n v="5501"/>
    <s v="Valparaíso"/>
    <s v="Quillota"/>
    <n v="1"/>
    <s v="Prevalencia Violencia Psicológica General Año"/>
    <x v="0"/>
    <x v="0"/>
    <n v="1"/>
    <s v="Violencia psicológica"/>
    <s v="No sufrió violencia psicológica general en los últimos 12 meses"/>
    <n v="270103"/>
    <s v="Delitos violentos"/>
    <n v="270103008"/>
    <s v="Violencia Psicológica"/>
    <n v="24189.458737617904"/>
    <n v="8457.8418862654744"/>
    <n v="25973.381850620681"/>
  </r>
  <r>
    <n v="5"/>
    <n v="5501"/>
    <s v="Valparaíso"/>
    <s v="Quillota"/>
    <n v="1"/>
    <s v="Prevalencia Violencia Psicológica General Año"/>
    <x v="0"/>
    <x v="0"/>
    <n v="1"/>
    <s v="Violencia psicológica"/>
    <s v="Sufrió violencia psicológica general en los últimos 12 meses"/>
    <n v="270103"/>
    <s v="Delitos violentos"/>
    <n v="270103008"/>
    <s v="Violencia Psicológica"/>
    <n v="1361.3261660863"/>
    <n v="0"/>
    <n v="11907.161171852616"/>
  </r>
  <r>
    <n v="5"/>
    <n v="5501"/>
    <s v="Valparaíso"/>
    <s v="Quillota"/>
    <n v="2"/>
    <s v="Prevalencia Violencia Psicológica General Vida (año o vida)"/>
    <x v="1"/>
    <x v="1"/>
    <n v="1"/>
    <s v="Violencia psicológica"/>
    <s v="No sufrió violencia psicológica antes ni durante los últimos doce meses"/>
    <n v="270103"/>
    <s v="Delitos violentos"/>
    <n v="270103008"/>
    <s v="Violencia Psicológica"/>
    <n v="21920.957436018798"/>
    <n v="6666.0840760829324"/>
    <n v="19600.392515206298"/>
  </r>
  <r>
    <n v="5"/>
    <n v="5501"/>
    <s v="Valparaíso"/>
    <s v="Quillota"/>
    <n v="2"/>
    <s v="Prevalencia Violencia Psicológica General Vida (año o vida)"/>
    <x v="1"/>
    <x v="1"/>
    <n v="1"/>
    <s v="Violencia psicológica"/>
    <s v="Sufrió violencia psicológica antes o durante los últimos doce meses"/>
    <n v="270103"/>
    <s v="Delitos violentos"/>
    <n v="270103008"/>
    <s v="Violencia Psicológica"/>
    <n v="3629.8274676854076"/>
    <n v="1791.7578101825413"/>
    <n v="18280.150507267001"/>
  </r>
  <r>
    <n v="5"/>
    <n v="5501"/>
    <s v="Valparaíso"/>
    <s v="Quillota"/>
    <n v="3"/>
    <s v="Prevalencia Violencia Psicológica Grave Año"/>
    <x v="0"/>
    <x v="0"/>
    <n v="1"/>
    <s v="Violencia psicológica"/>
    <s v="No sufrió violencia psicológica grave en los últimos 12 meses"/>
    <n v="270103"/>
    <s v="Delitos violentos"/>
    <n v="270103008"/>
    <s v="Violencia Psicológica"/>
    <n v="25550.784903704203"/>
    <n v="8457.8418862654744"/>
    <n v="35841.156343538394"/>
  </r>
  <r>
    <n v="5"/>
    <n v="5501"/>
    <s v="Valparaíso"/>
    <s v="Quillota"/>
    <n v="3"/>
    <s v="Prevalencia Violencia Psicológica Grave Año"/>
    <x v="0"/>
    <x v="0"/>
    <n v="1"/>
    <s v="Violencia psicológica"/>
    <s v="Sufrió violencia psicológica grave en los últimos 12 meses"/>
    <n v="270103"/>
    <s v="Delitos violentos"/>
    <n v="270103008"/>
    <s v="Violencia Psicológica"/>
    <n v="0"/>
    <n v="0"/>
    <n v="2039.3866789349095"/>
  </r>
  <r>
    <n v="5"/>
    <n v="5501"/>
    <s v="Valparaíso"/>
    <s v="Quillota"/>
    <n v="4"/>
    <s v="Prevalencia Violencia Psicológica Leve Año"/>
    <x v="0"/>
    <x v="0"/>
    <n v="1"/>
    <s v="Violencia psicológica"/>
    <s v="No sufrió violencia psicológica leve en los últimos 12 meses"/>
    <n v="270103"/>
    <s v="Delitos violentos"/>
    <n v="270103008"/>
    <s v="Violencia Psicológica"/>
    <n v="24189.458737617904"/>
    <n v="8457.8418862654744"/>
    <n v="25973.381850620681"/>
  </r>
  <r>
    <n v="5"/>
    <n v="5501"/>
    <s v="Valparaíso"/>
    <s v="Quillota"/>
    <n v="4"/>
    <s v="Prevalencia Violencia Psicológica Leve Año"/>
    <x v="0"/>
    <x v="0"/>
    <n v="1"/>
    <s v="Violencia psicológica"/>
    <s v="Sufrió violencia psicológica leve en los últimos 12 meses"/>
    <n v="270103"/>
    <s v="Delitos violentos"/>
    <n v="270103008"/>
    <s v="Violencia Psicológica"/>
    <n v="1361.3261660863"/>
    <n v="0"/>
    <n v="11907.161171852616"/>
  </r>
  <r>
    <n v="5"/>
    <n v="5502"/>
    <s v="Valparaíso"/>
    <s v="Calera"/>
    <n v="1"/>
    <s v="Prevalencia Violencia Psicológica General Año"/>
    <x v="0"/>
    <x v="0"/>
    <n v="1"/>
    <s v="Violencia psicológica"/>
    <s v="No sufrió violencia psicológica general en los últimos 12 meses"/>
    <n v="270103"/>
    <s v="Delitos violentos"/>
    <n v="270103008"/>
    <s v="Violencia Psicológica"/>
    <n v="27874.242861263341"/>
    <n v="15624.294829234126"/>
    <n v="36611.299606013963"/>
  </r>
  <r>
    <n v="5"/>
    <n v="5502"/>
    <s v="Valparaíso"/>
    <s v="Calera"/>
    <n v="1"/>
    <s v="Prevalencia Violencia Psicológica General Año"/>
    <x v="0"/>
    <x v="0"/>
    <n v="1"/>
    <s v="Violencia psicológica"/>
    <s v="Sufrió violencia psicológica general en los últimos 12 meses"/>
    <n v="270103"/>
    <s v="Delitos violentos"/>
    <n v="270103008"/>
    <s v="Violencia Psicológica"/>
    <n v="3405.4417844438035"/>
    <n v="0"/>
    <n v="6175.209422256502"/>
  </r>
  <r>
    <n v="5"/>
    <n v="5502"/>
    <s v="Valparaíso"/>
    <s v="Calera"/>
    <n v="2"/>
    <s v="Prevalencia Violencia Psicológica General Vida (año o vida)"/>
    <x v="1"/>
    <x v="1"/>
    <n v="1"/>
    <s v="Violencia psicológica"/>
    <s v="No sufrió violencia psicológica antes ni durante los últimos doce meses"/>
    <n v="270103"/>
    <s v="Delitos violentos"/>
    <n v="270103008"/>
    <s v="Violencia Psicológica"/>
    <n v="27874.242861263341"/>
    <n v="15624.294829234126"/>
    <n v="25410.557132483144"/>
  </r>
  <r>
    <n v="5"/>
    <n v="5502"/>
    <s v="Valparaíso"/>
    <s v="Calera"/>
    <n v="2"/>
    <s v="Prevalencia Violencia Psicológica General Vida (año o vida)"/>
    <x v="1"/>
    <x v="1"/>
    <n v="1"/>
    <s v="Violencia psicológica"/>
    <s v="Sufrió violencia psicológica antes o durante los últimos doce meses"/>
    <n v="270103"/>
    <s v="Delitos violentos"/>
    <n v="270103008"/>
    <s v="Violencia Psicológica"/>
    <n v="3405.4417844438035"/>
    <n v="0"/>
    <n v="17375.951895787315"/>
  </r>
  <r>
    <n v="5"/>
    <n v="5502"/>
    <s v="Valparaíso"/>
    <s v="Calera"/>
    <n v="3"/>
    <s v="Prevalencia Violencia Psicológica Grave Año"/>
    <x v="0"/>
    <x v="0"/>
    <n v="1"/>
    <s v="Violencia psicológica"/>
    <s v="No sufrió violencia psicológica grave en los últimos 12 meses"/>
    <n v="270103"/>
    <s v="Delitos violentos"/>
    <n v="270103008"/>
    <s v="Violencia Psicológica"/>
    <n v="31279.684645707144"/>
    <n v="15624.294829234126"/>
    <n v="42786.50902827047"/>
  </r>
  <r>
    <n v="5"/>
    <n v="5502"/>
    <s v="Valparaíso"/>
    <s v="Calera"/>
    <n v="4"/>
    <s v="Prevalencia Violencia Psicológica Leve Año"/>
    <x v="0"/>
    <x v="0"/>
    <n v="1"/>
    <s v="Violencia psicológica"/>
    <s v="No sufrió violencia psicológica leve en los últimos 12 meses"/>
    <n v="270103"/>
    <s v="Delitos violentos"/>
    <n v="270103008"/>
    <s v="Violencia Psicológica"/>
    <n v="27874.242861263341"/>
    <n v="15624.294829234126"/>
    <n v="36611.299606013963"/>
  </r>
  <r>
    <n v="5"/>
    <n v="5502"/>
    <s v="Valparaíso"/>
    <s v="Calera"/>
    <n v="4"/>
    <s v="Prevalencia Violencia Psicológica Leve Año"/>
    <x v="0"/>
    <x v="0"/>
    <n v="1"/>
    <s v="Violencia psicológica"/>
    <s v="Sufrió violencia psicológica leve en los últimos 12 meses"/>
    <n v="270103"/>
    <s v="Delitos violentos"/>
    <n v="270103008"/>
    <s v="Violencia Psicológica"/>
    <n v="3405.4417844438035"/>
    <n v="0"/>
    <n v="6175.209422256502"/>
  </r>
  <r>
    <n v="5"/>
    <n v="5504"/>
    <s v="Valparaíso"/>
    <s v="La Cruz"/>
    <n v="1"/>
    <s v="Prevalencia Violencia Psicológica General Año"/>
    <x v="0"/>
    <x v="0"/>
    <n v="1"/>
    <s v="Violencia psicológica"/>
    <s v="No sufrió violencia psicológica general en los últimos 12 meses"/>
    <n v="270103"/>
    <s v="Delitos violentos"/>
    <n v="270103008"/>
    <s v="Violencia Psicológica"/>
    <n v="0"/>
    <n v="28753.520545686519"/>
    <n v="103347.7332689241"/>
  </r>
  <r>
    <n v="5"/>
    <n v="5504"/>
    <s v="Valparaíso"/>
    <s v="La Cruz"/>
    <n v="1"/>
    <s v="Prevalencia Violencia Psicológica General Año"/>
    <x v="0"/>
    <x v="0"/>
    <n v="1"/>
    <s v="Violencia psicológica"/>
    <s v="Sufrió violencia psicológica general en los últimos 12 meses"/>
    <n v="270103"/>
    <s v="Delitos violentos"/>
    <n v="270103008"/>
    <s v="Violencia Psicológica"/>
    <n v="0"/>
    <n v="0"/>
    <n v="21006.284184367072"/>
  </r>
  <r>
    <n v="5"/>
    <n v="5504"/>
    <s v="Valparaíso"/>
    <s v="La Cruz"/>
    <n v="2"/>
    <s v="Prevalencia Violencia Psicológica General Vida (año o vida)"/>
    <x v="1"/>
    <x v="1"/>
    <n v="1"/>
    <s v="Violencia psicológica"/>
    <s v="No sufrió violencia psicológica antes ni durante los últimos doce meses"/>
    <n v="270103"/>
    <s v="Delitos violentos"/>
    <n v="270103008"/>
    <s v="Violencia Psicológica"/>
    <n v="0"/>
    <n v="28753.520545686519"/>
    <n v="65920.670159917165"/>
  </r>
  <r>
    <n v="5"/>
    <n v="5504"/>
    <s v="Valparaíso"/>
    <s v="La Cruz"/>
    <n v="2"/>
    <s v="Prevalencia Violencia Psicológica General Vida (año o vida)"/>
    <x v="1"/>
    <x v="1"/>
    <n v="1"/>
    <s v="Violencia psicológica"/>
    <s v="Sufrió violencia psicológica antes o durante los últimos doce meses"/>
    <n v="270103"/>
    <s v="Delitos violentos"/>
    <n v="270103008"/>
    <s v="Violencia Psicológica"/>
    <n v="0"/>
    <n v="0"/>
    <n v="58433.34729337402"/>
  </r>
  <r>
    <n v="5"/>
    <n v="5504"/>
    <s v="Valparaíso"/>
    <s v="La Cruz"/>
    <n v="3"/>
    <s v="Prevalencia Violencia Psicológica Grave Año"/>
    <x v="0"/>
    <x v="0"/>
    <n v="1"/>
    <s v="Violencia psicológica"/>
    <s v="No sufrió violencia psicológica grave en los últimos 12 meses"/>
    <n v="270103"/>
    <s v="Delitos violentos"/>
    <n v="270103008"/>
    <s v="Violencia Psicológica"/>
    <n v="0"/>
    <n v="28753.520545686519"/>
    <n v="124354.01745329118"/>
  </r>
  <r>
    <n v="5"/>
    <n v="5504"/>
    <s v="Valparaíso"/>
    <s v="La Cruz"/>
    <n v="4"/>
    <s v="Prevalencia Violencia Psicológica Leve Año"/>
    <x v="0"/>
    <x v="0"/>
    <n v="1"/>
    <s v="Violencia psicológica"/>
    <s v="No sufrió violencia psicológica leve en los últimos 12 meses"/>
    <n v="270103"/>
    <s v="Delitos violentos"/>
    <n v="270103008"/>
    <s v="Violencia Psicológica"/>
    <n v="0"/>
    <n v="28753.520545686519"/>
    <n v="103347.7332689241"/>
  </r>
  <r>
    <n v="5"/>
    <n v="5504"/>
    <s v="Valparaíso"/>
    <s v="La Cruz"/>
    <n v="4"/>
    <s v="Prevalencia Violencia Psicológica Leve Año"/>
    <x v="0"/>
    <x v="0"/>
    <n v="1"/>
    <s v="Violencia psicológica"/>
    <s v="Sufrió violencia psicológica leve en los últimos 12 meses"/>
    <n v="270103"/>
    <s v="Delitos violentos"/>
    <n v="270103008"/>
    <s v="Violencia Psicológica"/>
    <n v="0"/>
    <n v="0"/>
    <n v="21006.284184367072"/>
  </r>
  <r>
    <n v="5"/>
    <n v="5506"/>
    <s v="Valparaíso"/>
    <s v="Nogales"/>
    <n v="1"/>
    <s v="Prevalencia Violencia Psicológica General Año"/>
    <x v="0"/>
    <x v="0"/>
    <n v="1"/>
    <s v="Violencia psicológica"/>
    <s v="No sufrió violencia psicológica general en los últimos 12 meses"/>
    <n v="270103"/>
    <s v="Delitos violentos"/>
    <n v="270103008"/>
    <s v="Violencia Psicológica"/>
    <n v="0"/>
    <n v="18971.391548377724"/>
    <n v="0"/>
  </r>
  <r>
    <n v="5"/>
    <n v="5506"/>
    <s v="Valparaíso"/>
    <s v="Nogales"/>
    <n v="2"/>
    <s v="Prevalencia Violencia Psicológica General Vida (año o vida)"/>
    <x v="1"/>
    <x v="1"/>
    <n v="1"/>
    <s v="Violencia psicológica"/>
    <s v="No sufrió violencia psicológica antes ni durante los últimos doce meses"/>
    <n v="270103"/>
    <s v="Delitos violentos"/>
    <n v="270103008"/>
    <s v="Violencia Psicológica"/>
    <n v="0"/>
    <n v="18971.391548377724"/>
    <n v="0"/>
  </r>
  <r>
    <n v="5"/>
    <n v="5506"/>
    <s v="Valparaíso"/>
    <s v="Nogales"/>
    <n v="3"/>
    <s v="Prevalencia Violencia Psicológica Grave Año"/>
    <x v="0"/>
    <x v="0"/>
    <n v="1"/>
    <s v="Violencia psicológica"/>
    <s v="No sufrió violencia psicológica grave en los últimos 12 meses"/>
    <n v="270103"/>
    <s v="Delitos violentos"/>
    <n v="270103008"/>
    <s v="Violencia Psicológica"/>
    <n v="0"/>
    <n v="18971.391548377724"/>
    <n v="0"/>
  </r>
  <r>
    <n v="5"/>
    <n v="5506"/>
    <s v="Valparaíso"/>
    <s v="Nogales"/>
    <n v="4"/>
    <s v="Prevalencia Violencia Psicológica Leve Año"/>
    <x v="0"/>
    <x v="0"/>
    <n v="1"/>
    <s v="Violencia psicológica"/>
    <s v="No sufrió violencia psicológica leve en los últimos 12 meses"/>
    <n v="270103"/>
    <s v="Delitos violentos"/>
    <n v="270103008"/>
    <s v="Violencia Psicológica"/>
    <n v="0"/>
    <n v="18971.391548377724"/>
    <n v="0"/>
  </r>
  <r>
    <n v="5"/>
    <n v="5601"/>
    <s v="Valparaíso"/>
    <s v="San Antonio"/>
    <n v="1"/>
    <s v="Prevalencia Violencia Psicológica General Año"/>
    <x v="0"/>
    <x v="0"/>
    <n v="1"/>
    <s v="Violencia psicológica"/>
    <s v="No sufrió violencia psicológica general en los últimos 12 meses"/>
    <n v="270103"/>
    <s v="Delitos violentos"/>
    <n v="270103008"/>
    <s v="Violencia Psicológica"/>
    <n v="28390.728404855308"/>
    <n v="32979.979700809425"/>
    <n v="35995.391524496335"/>
  </r>
  <r>
    <n v="5"/>
    <n v="5601"/>
    <s v="Valparaíso"/>
    <s v="San Antonio"/>
    <n v="1"/>
    <s v="Prevalencia Violencia Psicológica General Año"/>
    <x v="0"/>
    <x v="0"/>
    <n v="1"/>
    <s v="Violencia psicológica"/>
    <s v="Sufrió violencia psicológica general en los últimos 12 meses"/>
    <n v="270103"/>
    <s v="Delitos violentos"/>
    <n v="270103008"/>
    <s v="Violencia Psicológica"/>
    <n v="2358.1061256425023"/>
    <n v="7871.2404685783049"/>
    <n v="11580.716362030496"/>
  </r>
  <r>
    <n v="5"/>
    <n v="5601"/>
    <s v="Valparaíso"/>
    <s v="San Antonio"/>
    <n v="2"/>
    <s v="Prevalencia Violencia Psicológica General Vida (año o vida)"/>
    <x v="1"/>
    <x v="1"/>
    <n v="1"/>
    <s v="Violencia psicológica"/>
    <s v="No sufrió violencia psicológica antes ni durante los últimos doce meses"/>
    <n v="270103"/>
    <s v="Delitos violentos"/>
    <n v="270103008"/>
    <s v="Violencia Psicológica"/>
    <n v="23305.043304391293"/>
    <n v="32979.979700809425"/>
    <n v="31764.843623435514"/>
  </r>
  <r>
    <n v="5"/>
    <n v="5601"/>
    <s v="Valparaíso"/>
    <s v="San Antonio"/>
    <n v="2"/>
    <s v="Prevalencia Violencia Psicológica General Vida (año o vida)"/>
    <x v="1"/>
    <x v="1"/>
    <n v="1"/>
    <s v="Violencia psicológica"/>
    <s v="Sufrió violencia psicológica antes o durante los últimos doce meses"/>
    <n v="270103"/>
    <s v="Delitos violentos"/>
    <n v="270103008"/>
    <s v="Violencia Psicológica"/>
    <n v="7443.7912261065167"/>
    <n v="7871.2404685783049"/>
    <n v="15811.264263091309"/>
  </r>
  <r>
    <n v="5"/>
    <n v="5601"/>
    <s v="Valparaíso"/>
    <s v="San Antonio"/>
    <n v="3"/>
    <s v="Prevalencia Violencia Psicológica Grave Año"/>
    <x v="0"/>
    <x v="0"/>
    <n v="1"/>
    <s v="Violencia psicológica"/>
    <s v="No sufrió violencia psicológica grave en los últimos 12 meses"/>
    <n v="270103"/>
    <s v="Delitos violentos"/>
    <n v="270103008"/>
    <s v="Violencia Psicológica"/>
    <n v="30553.23125740304"/>
    <n v="35841.503295612514"/>
    <n v="39820.131328220436"/>
  </r>
  <r>
    <n v="5"/>
    <n v="5601"/>
    <s v="Valparaíso"/>
    <s v="San Antonio"/>
    <n v="3"/>
    <s v="Prevalencia Violencia Psicológica Grave Año"/>
    <x v="0"/>
    <x v="0"/>
    <n v="1"/>
    <s v="Violencia psicológica"/>
    <s v="Sufrió violencia psicológica grave en los últimos 12 meses"/>
    <n v="270103"/>
    <s v="Delitos violentos"/>
    <n v="270103008"/>
    <s v="Violencia Psicológica"/>
    <n v="195.60327309476978"/>
    <n v="5009.7168737752008"/>
    <n v="7755.9765583063881"/>
  </r>
  <r>
    <n v="5"/>
    <n v="5601"/>
    <s v="Valparaíso"/>
    <s v="San Antonio"/>
    <n v="4"/>
    <s v="Prevalencia Violencia Psicológica Leve Año"/>
    <x v="0"/>
    <x v="0"/>
    <n v="1"/>
    <s v="Violencia psicológica"/>
    <s v="No sufrió violencia psicológica leve en los últimos 12 meses"/>
    <n v="270103"/>
    <s v="Delitos violentos"/>
    <n v="270103008"/>
    <s v="Violencia Psicológica"/>
    <n v="28390.728404855308"/>
    <n v="32979.979700809425"/>
    <n v="35995.391524496335"/>
  </r>
  <r>
    <n v="5"/>
    <n v="5601"/>
    <s v="Valparaíso"/>
    <s v="San Antonio"/>
    <n v="4"/>
    <s v="Prevalencia Violencia Psicológica Leve Año"/>
    <x v="0"/>
    <x v="0"/>
    <n v="1"/>
    <s v="Violencia psicológica"/>
    <s v="Sufrió violencia psicológica leve en los últimos 12 meses"/>
    <n v="270103"/>
    <s v="Delitos violentos"/>
    <n v="270103008"/>
    <s v="Violencia Psicológica"/>
    <n v="2358.1061256425023"/>
    <n v="7871.2404685783049"/>
    <n v="11580.716362030496"/>
  </r>
  <r>
    <n v="5"/>
    <n v="5602"/>
    <s v="Valparaíso"/>
    <s v="Algarrobo"/>
    <n v="1"/>
    <s v="Prevalencia Violencia Psicológica General Año"/>
    <x v="0"/>
    <x v="0"/>
    <n v="1"/>
    <s v="Violencia psicológica"/>
    <s v="No sufrió violencia psicológica general en los últimos 12 meses"/>
    <n v="270103"/>
    <s v="Delitos violentos"/>
    <n v="270103008"/>
    <s v="Violencia Psicológica"/>
    <n v="0"/>
    <n v="40890.248136558614"/>
    <n v="0"/>
  </r>
  <r>
    <n v="5"/>
    <n v="5602"/>
    <s v="Valparaíso"/>
    <s v="Algarrobo"/>
    <n v="1"/>
    <s v="Prevalencia Violencia Psicológica General Año"/>
    <x v="0"/>
    <x v="0"/>
    <n v="1"/>
    <s v="Violencia psicológica"/>
    <s v="Sufrió violencia psicológica general en los últimos 12 meses"/>
    <n v="270103"/>
    <s v="Delitos violentos"/>
    <n v="270103008"/>
    <s v="Violencia Psicológica"/>
    <n v="0"/>
    <n v="17174.249067828565"/>
    <n v="0"/>
  </r>
  <r>
    <n v="5"/>
    <n v="5602"/>
    <s v="Valparaíso"/>
    <s v="Algarrobo"/>
    <n v="2"/>
    <s v="Prevalencia Violencia Psicológica General Vida (año o vida)"/>
    <x v="1"/>
    <x v="1"/>
    <n v="1"/>
    <s v="Violencia psicológica"/>
    <s v="No sufrió violencia psicológica antes ni durante los últimos doce meses"/>
    <n v="270103"/>
    <s v="Delitos violentos"/>
    <n v="270103008"/>
    <s v="Violencia Psicológica"/>
    <n v="0"/>
    <n v="40890.248136558614"/>
    <n v="0"/>
  </r>
  <r>
    <n v="5"/>
    <n v="5602"/>
    <s v="Valparaíso"/>
    <s v="Algarrobo"/>
    <n v="2"/>
    <s v="Prevalencia Violencia Psicológica General Vida (año o vida)"/>
    <x v="1"/>
    <x v="1"/>
    <n v="1"/>
    <s v="Violencia psicológica"/>
    <s v="Sufrió violencia psicológica antes o durante los últimos doce meses"/>
    <n v="270103"/>
    <s v="Delitos violentos"/>
    <n v="270103008"/>
    <s v="Violencia Psicológica"/>
    <n v="0"/>
    <n v="17174.249067828565"/>
    <n v="0"/>
  </r>
  <r>
    <n v="5"/>
    <n v="5602"/>
    <s v="Valparaíso"/>
    <s v="Algarrobo"/>
    <n v="3"/>
    <s v="Prevalencia Violencia Psicológica Grave Año"/>
    <x v="0"/>
    <x v="0"/>
    <n v="1"/>
    <s v="Violencia psicológica"/>
    <s v="No sufrió violencia psicológica grave en los últimos 12 meses"/>
    <n v="270103"/>
    <s v="Delitos violentos"/>
    <n v="270103008"/>
    <s v="Violencia Psicológica"/>
    <n v="0"/>
    <n v="58064.497204387175"/>
    <n v="0"/>
  </r>
  <r>
    <n v="5"/>
    <n v="5602"/>
    <s v="Valparaíso"/>
    <s v="Algarrobo"/>
    <n v="4"/>
    <s v="Prevalencia Violencia Psicológica Leve Año"/>
    <x v="0"/>
    <x v="0"/>
    <n v="1"/>
    <s v="Violencia psicológica"/>
    <s v="No sufrió violencia psicológica leve en los últimos 12 meses"/>
    <n v="270103"/>
    <s v="Delitos violentos"/>
    <n v="270103008"/>
    <s v="Violencia Psicológica"/>
    <n v="0"/>
    <n v="40890.248136558614"/>
    <n v="0"/>
  </r>
  <r>
    <n v="5"/>
    <n v="5602"/>
    <s v="Valparaíso"/>
    <s v="Algarrobo"/>
    <n v="4"/>
    <s v="Prevalencia Violencia Psicológica Leve Año"/>
    <x v="0"/>
    <x v="0"/>
    <n v="1"/>
    <s v="Violencia psicológica"/>
    <s v="Sufrió violencia psicológica leve en los últimos 12 meses"/>
    <n v="270103"/>
    <s v="Delitos violentos"/>
    <n v="270103008"/>
    <s v="Violencia Psicológica"/>
    <n v="0"/>
    <n v="17174.249067828565"/>
    <n v="0"/>
  </r>
  <r>
    <n v="5"/>
    <n v="5603"/>
    <s v="Valparaíso"/>
    <s v="Cartagena"/>
    <n v="1"/>
    <s v="Prevalencia Violencia Psicológica General Año"/>
    <x v="0"/>
    <x v="0"/>
    <n v="1"/>
    <s v="Violencia psicológica"/>
    <s v="No sufrió violencia psicológica general en los últimos 12 meses"/>
    <n v="270103"/>
    <s v="Delitos violentos"/>
    <n v="270103008"/>
    <s v="Violencia Psicológica"/>
    <n v="0"/>
    <n v="54569.116949800926"/>
    <n v="0"/>
  </r>
  <r>
    <n v="5"/>
    <n v="5603"/>
    <s v="Valparaíso"/>
    <s v="Cartagena"/>
    <n v="1"/>
    <s v="Prevalencia Violencia Psicológica General Año"/>
    <x v="0"/>
    <x v="0"/>
    <n v="1"/>
    <s v="Violencia psicológica"/>
    <s v="Sufrió violencia psicológica general en los últimos 12 meses"/>
    <n v="270103"/>
    <s v="Delitos violentos"/>
    <n v="270103008"/>
    <s v="Violencia Psicológica"/>
    <n v="0"/>
    <n v="14124.277347643623"/>
    <n v="0"/>
  </r>
  <r>
    <n v="5"/>
    <n v="5603"/>
    <s v="Valparaíso"/>
    <s v="Cartagena"/>
    <n v="2"/>
    <s v="Prevalencia Violencia Psicológica General Vida (año o vida)"/>
    <x v="1"/>
    <x v="1"/>
    <n v="1"/>
    <s v="Violencia psicológica"/>
    <s v="No sufrió violencia psicológica antes ni durante los últimos doce meses"/>
    <n v="270103"/>
    <s v="Delitos violentos"/>
    <n v="270103008"/>
    <s v="Violencia Psicológica"/>
    <n v="0"/>
    <n v="54569.116949800926"/>
    <n v="0"/>
  </r>
  <r>
    <n v="5"/>
    <n v="5603"/>
    <s v="Valparaíso"/>
    <s v="Cartagena"/>
    <n v="2"/>
    <s v="Prevalencia Violencia Psicológica General Vida (año o vida)"/>
    <x v="1"/>
    <x v="1"/>
    <n v="1"/>
    <s v="Violencia psicológica"/>
    <s v="Sufrió violencia psicológica antes o durante los últimos doce meses"/>
    <n v="270103"/>
    <s v="Delitos violentos"/>
    <n v="270103008"/>
    <s v="Violencia Psicológica"/>
    <n v="0"/>
    <n v="14124.277347643623"/>
    <n v="0"/>
  </r>
  <r>
    <n v="5"/>
    <n v="5603"/>
    <s v="Valparaíso"/>
    <s v="Cartagena"/>
    <n v="3"/>
    <s v="Prevalencia Violencia Psicológica Grave Año"/>
    <x v="0"/>
    <x v="0"/>
    <n v="1"/>
    <s v="Violencia psicológica"/>
    <s v="No sufrió violencia psicológica grave en los últimos 12 meses"/>
    <n v="270103"/>
    <s v="Delitos violentos"/>
    <n v="270103008"/>
    <s v="Violencia Psicológica"/>
    <n v="0"/>
    <n v="68693.394297444553"/>
    <n v="0"/>
  </r>
  <r>
    <n v="5"/>
    <n v="5603"/>
    <s v="Valparaíso"/>
    <s v="Cartagena"/>
    <n v="4"/>
    <s v="Prevalencia Violencia Psicológica Leve Año"/>
    <x v="0"/>
    <x v="0"/>
    <n v="1"/>
    <s v="Violencia psicológica"/>
    <s v="No sufrió violencia psicológica leve en los últimos 12 meses"/>
    <n v="270103"/>
    <s v="Delitos violentos"/>
    <n v="270103008"/>
    <s v="Violencia Psicológica"/>
    <n v="0"/>
    <n v="54569.116949800926"/>
    <n v="0"/>
  </r>
  <r>
    <n v="5"/>
    <n v="5603"/>
    <s v="Valparaíso"/>
    <s v="Cartagena"/>
    <n v="4"/>
    <s v="Prevalencia Violencia Psicológica Leve Año"/>
    <x v="0"/>
    <x v="0"/>
    <n v="1"/>
    <s v="Violencia psicológica"/>
    <s v="Sufrió violencia psicológica leve en los últimos 12 meses"/>
    <n v="270103"/>
    <s v="Delitos violentos"/>
    <n v="270103008"/>
    <s v="Violencia Psicológica"/>
    <n v="0"/>
    <n v="14124.277347643623"/>
    <n v="0"/>
  </r>
  <r>
    <n v="5"/>
    <n v="5604"/>
    <s v="Valparaíso"/>
    <s v="El Quisco"/>
    <n v="1"/>
    <s v="Prevalencia Violencia Psicológica General Año"/>
    <x v="0"/>
    <x v="0"/>
    <n v="1"/>
    <s v="Violencia psicológica"/>
    <s v="No sufrió violencia psicológica general en los últimos 12 meses"/>
    <n v="270103"/>
    <s v="Delitos violentos"/>
    <n v="270103008"/>
    <s v="Violencia Psicológica"/>
    <n v="0"/>
    <n v="23789.031335810243"/>
    <n v="0"/>
  </r>
  <r>
    <n v="5"/>
    <n v="5604"/>
    <s v="Valparaíso"/>
    <s v="El Quisco"/>
    <n v="2"/>
    <s v="Prevalencia Violencia Psicológica General Vida (año o vida)"/>
    <x v="1"/>
    <x v="1"/>
    <n v="1"/>
    <s v="Violencia psicológica"/>
    <s v="No sufrió violencia psicológica antes ni durante los últimos doce meses"/>
    <n v="270103"/>
    <s v="Delitos violentos"/>
    <n v="270103008"/>
    <s v="Violencia Psicológica"/>
    <n v="0"/>
    <n v="23789.031335810243"/>
    <n v="0"/>
  </r>
  <r>
    <n v="5"/>
    <n v="5604"/>
    <s v="Valparaíso"/>
    <s v="El Quisco"/>
    <n v="3"/>
    <s v="Prevalencia Violencia Psicológica Grave Año"/>
    <x v="0"/>
    <x v="0"/>
    <n v="1"/>
    <s v="Violencia psicológica"/>
    <s v="No sufrió violencia psicológica grave en los últimos 12 meses"/>
    <n v="270103"/>
    <s v="Delitos violentos"/>
    <n v="270103008"/>
    <s v="Violencia Psicológica"/>
    <n v="0"/>
    <n v="23789.031335810243"/>
    <n v="0"/>
  </r>
  <r>
    <n v="5"/>
    <n v="5604"/>
    <s v="Valparaíso"/>
    <s v="El Quisco"/>
    <n v="4"/>
    <s v="Prevalencia Violencia Psicológica Leve Año"/>
    <x v="0"/>
    <x v="0"/>
    <n v="1"/>
    <s v="Violencia psicológica"/>
    <s v="No sufrió violencia psicológica leve en los últimos 12 meses"/>
    <n v="270103"/>
    <s v="Delitos violentos"/>
    <n v="270103008"/>
    <s v="Violencia Psicológica"/>
    <n v="0"/>
    <n v="23789.031335810243"/>
    <n v="0"/>
  </r>
  <r>
    <n v="5"/>
    <n v="5605"/>
    <s v="Valparaíso"/>
    <s v="El Tabo"/>
    <n v="1"/>
    <s v="Prevalencia Violencia Psicológica General Año"/>
    <x v="0"/>
    <x v="0"/>
    <n v="1"/>
    <s v="Violencia psicológica"/>
    <s v="No sufrió violencia psicológica general en los últimos 12 meses"/>
    <n v="270103"/>
    <s v="Delitos violentos"/>
    <n v="270103008"/>
    <s v="Violencia Psicológica"/>
    <n v="0"/>
    <n v="64180.496462548348"/>
    <n v="0"/>
  </r>
  <r>
    <n v="5"/>
    <n v="5605"/>
    <s v="Valparaíso"/>
    <s v="El Tabo"/>
    <n v="1"/>
    <s v="Prevalencia Violencia Psicológica General Año"/>
    <x v="0"/>
    <x v="0"/>
    <n v="1"/>
    <s v="Violencia psicológica"/>
    <s v="Sufrió violencia psicológica general en los últimos 12 meses"/>
    <n v="270103"/>
    <s v="Delitos violentos"/>
    <n v="270103008"/>
    <s v="Violencia Psicológica"/>
    <n v="0"/>
    <n v="17550.648963150827"/>
    <n v="0"/>
  </r>
  <r>
    <n v="5"/>
    <n v="5605"/>
    <s v="Valparaíso"/>
    <s v="El Tabo"/>
    <n v="2"/>
    <s v="Prevalencia Violencia Psicológica General Vida (año o vida)"/>
    <x v="1"/>
    <x v="1"/>
    <n v="1"/>
    <s v="Violencia psicológica"/>
    <s v="No sufrió violencia psicológica antes ni durante los últimos doce meses"/>
    <n v="270103"/>
    <s v="Delitos violentos"/>
    <n v="270103008"/>
    <s v="Violencia Psicológica"/>
    <n v="0"/>
    <n v="64180.496462548348"/>
    <n v="0"/>
  </r>
  <r>
    <n v="5"/>
    <n v="5605"/>
    <s v="Valparaíso"/>
    <s v="El Tabo"/>
    <n v="2"/>
    <s v="Prevalencia Violencia Psicológica General Vida (año o vida)"/>
    <x v="1"/>
    <x v="1"/>
    <n v="1"/>
    <s v="Violencia psicológica"/>
    <s v="Sufrió violencia psicológica antes o durante los últimos doce meses"/>
    <n v="270103"/>
    <s v="Delitos violentos"/>
    <n v="270103008"/>
    <s v="Violencia Psicológica"/>
    <n v="0"/>
    <n v="17550.648963150827"/>
    <n v="0"/>
  </r>
  <r>
    <n v="5"/>
    <n v="5605"/>
    <s v="Valparaíso"/>
    <s v="El Tabo"/>
    <n v="3"/>
    <s v="Prevalencia Violencia Psicológica Grave Año"/>
    <x v="0"/>
    <x v="0"/>
    <n v="1"/>
    <s v="Violencia psicológica"/>
    <s v="No sufrió violencia psicológica grave en los últimos 12 meses"/>
    <n v="270103"/>
    <s v="Delitos violentos"/>
    <n v="270103008"/>
    <s v="Violencia Psicológica"/>
    <n v="0"/>
    <n v="81731.145425699171"/>
    <n v="0"/>
  </r>
  <r>
    <n v="5"/>
    <n v="5605"/>
    <s v="Valparaíso"/>
    <s v="El Tabo"/>
    <n v="4"/>
    <s v="Prevalencia Violencia Psicológica Leve Año"/>
    <x v="0"/>
    <x v="0"/>
    <n v="1"/>
    <s v="Violencia psicológica"/>
    <s v="No sufrió violencia psicológica leve en los últimos 12 meses"/>
    <n v="270103"/>
    <s v="Delitos violentos"/>
    <n v="270103008"/>
    <s v="Violencia Psicológica"/>
    <n v="0"/>
    <n v="64180.496462548348"/>
    <n v="0"/>
  </r>
  <r>
    <n v="5"/>
    <n v="5605"/>
    <s v="Valparaíso"/>
    <s v="El Tabo"/>
    <n v="4"/>
    <s v="Prevalencia Violencia Psicológica Leve Año"/>
    <x v="0"/>
    <x v="0"/>
    <n v="1"/>
    <s v="Violencia psicológica"/>
    <s v="Sufrió violencia psicológica leve en los últimos 12 meses"/>
    <n v="270103"/>
    <s v="Delitos violentos"/>
    <n v="270103008"/>
    <s v="Violencia Psicológica"/>
    <n v="0"/>
    <n v="17550.648963150827"/>
    <n v="0"/>
  </r>
  <r>
    <n v="5"/>
    <n v="5606"/>
    <s v="Valparaíso"/>
    <s v="Santo Domingo"/>
    <n v="1"/>
    <s v="Prevalencia Violencia Psicológica General Año"/>
    <x v="0"/>
    <x v="0"/>
    <n v="1"/>
    <s v="Violencia psicológica"/>
    <s v="No sufrió violencia psicológica general en los últimos 12 meses"/>
    <n v="270103"/>
    <s v="Delitos violentos"/>
    <n v="270103008"/>
    <s v="Violencia Psicológica"/>
    <n v="0"/>
    <n v="37604.42821951145"/>
    <n v="0"/>
  </r>
  <r>
    <n v="5"/>
    <n v="5606"/>
    <s v="Valparaíso"/>
    <s v="Santo Domingo"/>
    <n v="1"/>
    <s v="Prevalencia Violencia Psicológica General Año"/>
    <x v="0"/>
    <x v="0"/>
    <n v="1"/>
    <s v="Violencia psicológica"/>
    <s v="Sufrió violencia psicológica general en los últimos 12 meses"/>
    <n v="270103"/>
    <s v="Delitos violentos"/>
    <n v="270103008"/>
    <s v="Violencia Psicológica"/>
    <n v="0"/>
    <n v="25437.235307950315"/>
    <n v="0"/>
  </r>
  <r>
    <n v="5"/>
    <n v="5606"/>
    <s v="Valparaíso"/>
    <s v="Santo Domingo"/>
    <n v="2"/>
    <s v="Prevalencia Violencia Psicológica General Vida (año o vida)"/>
    <x v="1"/>
    <x v="1"/>
    <n v="1"/>
    <s v="Violencia psicológica"/>
    <s v="No sufrió violencia psicológica antes ni durante los últimos doce meses"/>
    <n v="270103"/>
    <s v="Delitos violentos"/>
    <n v="270103008"/>
    <s v="Violencia Psicológica"/>
    <n v="0"/>
    <n v="37604.42821951145"/>
    <n v="0"/>
  </r>
  <r>
    <n v="5"/>
    <n v="5606"/>
    <s v="Valparaíso"/>
    <s v="Santo Domingo"/>
    <n v="2"/>
    <s v="Prevalencia Violencia Psicológica General Vida (año o vida)"/>
    <x v="1"/>
    <x v="1"/>
    <n v="1"/>
    <s v="Violencia psicológica"/>
    <s v="Sufrió violencia psicológica antes o durante los últimos doce meses"/>
    <n v="270103"/>
    <s v="Delitos violentos"/>
    <n v="270103008"/>
    <s v="Violencia Psicológica"/>
    <n v="0"/>
    <n v="25437.235307950315"/>
    <n v="0"/>
  </r>
  <r>
    <n v="5"/>
    <n v="5606"/>
    <s v="Valparaíso"/>
    <s v="Santo Domingo"/>
    <n v="3"/>
    <s v="Prevalencia Violencia Psicológica Grave Año"/>
    <x v="0"/>
    <x v="0"/>
    <n v="1"/>
    <s v="Violencia psicológica"/>
    <s v="No sufrió violencia psicológica grave en los últimos 12 meses"/>
    <n v="270103"/>
    <s v="Delitos violentos"/>
    <n v="270103008"/>
    <s v="Violencia Psicológica"/>
    <n v="0"/>
    <n v="63041.663527461773"/>
    <n v="0"/>
  </r>
  <r>
    <n v="5"/>
    <n v="5606"/>
    <s v="Valparaíso"/>
    <s v="Santo Domingo"/>
    <n v="4"/>
    <s v="Prevalencia Violencia Psicológica Leve Año"/>
    <x v="0"/>
    <x v="0"/>
    <n v="1"/>
    <s v="Violencia psicológica"/>
    <s v="No sufrió violencia psicológica leve en los últimos 12 meses"/>
    <n v="270103"/>
    <s v="Delitos violentos"/>
    <n v="270103008"/>
    <s v="Violencia Psicológica"/>
    <n v="0"/>
    <n v="37604.42821951145"/>
    <n v="0"/>
  </r>
  <r>
    <n v="5"/>
    <n v="5606"/>
    <s v="Valparaíso"/>
    <s v="Santo Domingo"/>
    <n v="4"/>
    <s v="Prevalencia Violencia Psicológica Leve Año"/>
    <x v="0"/>
    <x v="0"/>
    <n v="1"/>
    <s v="Violencia psicológica"/>
    <s v="Sufrió violencia psicológica leve en los últimos 12 meses"/>
    <n v="270103"/>
    <s v="Delitos violentos"/>
    <n v="270103008"/>
    <s v="Violencia Psicológica"/>
    <n v="0"/>
    <n v="25437.235307950315"/>
    <n v="0"/>
  </r>
  <r>
    <n v="5"/>
    <n v="5701"/>
    <s v="Valparaíso"/>
    <s v="San Felipe"/>
    <n v="1"/>
    <s v="Prevalencia Violencia Psicológica General Año"/>
    <x v="0"/>
    <x v="0"/>
    <n v="1"/>
    <s v="Violencia psicológica"/>
    <s v="No sufrió violencia psicológica general en los últimos 12 meses"/>
    <n v="270103"/>
    <s v="Delitos violentos"/>
    <n v="270103008"/>
    <s v="Violencia Psicológica"/>
    <n v="19675.596623014026"/>
    <n v="37333.753850835623"/>
    <n v="50099.553594959194"/>
  </r>
  <r>
    <n v="5"/>
    <n v="5701"/>
    <s v="Valparaíso"/>
    <s v="San Felipe"/>
    <n v="1"/>
    <s v="Prevalencia Violencia Psicológica General Año"/>
    <x v="0"/>
    <x v="0"/>
    <n v="1"/>
    <s v="Violencia psicológica"/>
    <s v="Sufrió violencia psicológica general en los últimos 12 meses"/>
    <n v="270103"/>
    <s v="Delitos violentos"/>
    <n v="270103008"/>
    <s v="Violencia Psicológica"/>
    <n v="6377.7172106627668"/>
    <n v="13984.304798509149"/>
    <n v="9729.380489132529"/>
  </r>
  <r>
    <n v="5"/>
    <n v="5701"/>
    <s v="Valparaíso"/>
    <s v="San Felipe"/>
    <n v="2"/>
    <s v="Prevalencia Violencia Psicológica General Vida (año o vida)"/>
    <x v="1"/>
    <x v="1"/>
    <n v="1"/>
    <s v="Violencia psicológica"/>
    <s v="No sufrió violencia psicológica antes ni durante los últimos doce meses"/>
    <n v="270103"/>
    <s v="Delitos violentos"/>
    <n v="270103008"/>
    <s v="Violencia Psicológica"/>
    <n v="19675.596623014026"/>
    <n v="28479.175705528251"/>
    <n v="46223.479297783102"/>
  </r>
  <r>
    <n v="5"/>
    <n v="5701"/>
    <s v="Valparaíso"/>
    <s v="San Felipe"/>
    <n v="2"/>
    <s v="Prevalencia Violencia Psicológica General Vida (año o vida)"/>
    <x v="1"/>
    <x v="1"/>
    <n v="1"/>
    <s v="Violencia psicológica"/>
    <s v="Sufrió violencia psicológica antes o durante los últimos doce meses"/>
    <n v="270103"/>
    <s v="Delitos violentos"/>
    <n v="270103008"/>
    <s v="Violencia Psicológica"/>
    <n v="6377.7172106627668"/>
    <n v="22838.882943816523"/>
    <n v="13605.454786308626"/>
  </r>
  <r>
    <n v="5"/>
    <n v="5701"/>
    <s v="Valparaíso"/>
    <s v="San Felipe"/>
    <n v="3"/>
    <s v="Prevalencia Violencia Psicológica Grave Año"/>
    <x v="0"/>
    <x v="0"/>
    <n v="1"/>
    <s v="Violencia psicológica"/>
    <s v="No sufrió violencia psicológica grave en los últimos 12 meses"/>
    <n v="270103"/>
    <s v="Delitos violentos"/>
    <n v="270103008"/>
    <s v="Violencia Psicológica"/>
    <n v="21805.490926012098"/>
    <n v="51318.058649344763"/>
    <n v="58149.19484356969"/>
  </r>
  <r>
    <n v="5"/>
    <n v="5701"/>
    <s v="Valparaíso"/>
    <s v="San Felipe"/>
    <n v="3"/>
    <s v="Prevalencia Violencia Psicológica Grave Año"/>
    <x v="0"/>
    <x v="0"/>
    <n v="1"/>
    <s v="Violencia psicológica"/>
    <s v="Sufrió violencia psicológica grave en los últimos 12 meses"/>
    <n v="270103"/>
    <s v="Delitos violentos"/>
    <n v="270103008"/>
    <s v="Violencia Psicológica"/>
    <n v="4247.8229076646949"/>
    <n v="0"/>
    <n v="1679.7392405220519"/>
  </r>
  <r>
    <n v="5"/>
    <n v="5701"/>
    <s v="Valparaíso"/>
    <s v="San Felipe"/>
    <n v="4"/>
    <s v="Prevalencia Violencia Psicológica Leve Año"/>
    <x v="0"/>
    <x v="0"/>
    <n v="1"/>
    <s v="Violencia psicológica"/>
    <s v="No sufrió violencia psicológica leve en los últimos 12 meses"/>
    <n v="270103"/>
    <s v="Delitos violentos"/>
    <n v="270103008"/>
    <s v="Violencia Psicológica"/>
    <n v="19675.596623014026"/>
    <n v="37333.753850835623"/>
    <n v="50099.553594959194"/>
  </r>
  <r>
    <n v="5"/>
    <n v="5701"/>
    <s v="Valparaíso"/>
    <s v="San Felipe"/>
    <n v="4"/>
    <s v="Prevalencia Violencia Psicológica Leve Año"/>
    <x v="0"/>
    <x v="0"/>
    <n v="1"/>
    <s v="Violencia psicológica"/>
    <s v="Sufrió violencia psicológica leve en los últimos 12 meses"/>
    <n v="270103"/>
    <s v="Delitos violentos"/>
    <n v="270103008"/>
    <s v="Violencia Psicológica"/>
    <n v="6377.7172106627668"/>
    <n v="13984.304798509149"/>
    <n v="9729.380489132529"/>
  </r>
  <r>
    <n v="5"/>
    <n v="5703"/>
    <s v="Valparaíso"/>
    <s v="Llaillay"/>
    <n v="1"/>
    <s v="Prevalencia Violencia Psicológica General Año"/>
    <x v="0"/>
    <x v="0"/>
    <n v="1"/>
    <s v="Violencia psicológica"/>
    <s v="No sufrió violencia psicológica general en los últimos 12 meses"/>
    <n v="270103"/>
    <s v="Delitos violentos"/>
    <n v="270103008"/>
    <s v="Violencia Psicológica"/>
    <n v="0"/>
    <n v="54211.145731398625"/>
    <n v="0"/>
  </r>
  <r>
    <n v="5"/>
    <n v="5703"/>
    <s v="Valparaíso"/>
    <s v="Llaillay"/>
    <n v="1"/>
    <s v="Prevalencia Violencia Psicológica General Año"/>
    <x v="0"/>
    <x v="0"/>
    <n v="1"/>
    <s v="Violencia psicológica"/>
    <s v="Sufrió violencia psicológica general en los últimos 12 meses"/>
    <n v="270103"/>
    <s v="Delitos violentos"/>
    <n v="270103008"/>
    <s v="Violencia Psicológica"/>
    <n v="0"/>
    <n v="35907.459771426053"/>
    <n v="0"/>
  </r>
  <r>
    <n v="5"/>
    <n v="5703"/>
    <s v="Valparaíso"/>
    <s v="Llaillay"/>
    <n v="2"/>
    <s v="Prevalencia Violencia Psicológica General Vida (año o vida)"/>
    <x v="1"/>
    <x v="1"/>
    <n v="1"/>
    <s v="Violencia psicológica"/>
    <s v="Sin Datos"/>
    <n v="270103"/>
    <s v="Delitos violentos"/>
    <n v="270103008"/>
    <s v="Violencia Psicológica"/>
    <n v="0"/>
    <n v="6475.5746867664475"/>
    <n v="0"/>
  </r>
  <r>
    <n v="5"/>
    <n v="5703"/>
    <s v="Valparaíso"/>
    <s v="Llaillay"/>
    <n v="2"/>
    <s v="Prevalencia Violencia Psicológica General Vida (año o vida)"/>
    <x v="1"/>
    <x v="1"/>
    <n v="1"/>
    <s v="Violencia psicológica"/>
    <s v="No sufrió violencia psicológica antes ni durante los últimos doce meses"/>
    <n v="270103"/>
    <s v="Delitos violentos"/>
    <n v="270103008"/>
    <s v="Violencia Psicológica"/>
    <n v="0"/>
    <n v="41178.028324598221"/>
    <n v="0"/>
  </r>
  <r>
    <n v="5"/>
    <n v="5703"/>
    <s v="Valparaíso"/>
    <s v="Llaillay"/>
    <n v="2"/>
    <s v="Prevalencia Violencia Psicológica General Vida (año o vida)"/>
    <x v="1"/>
    <x v="1"/>
    <n v="1"/>
    <s v="Violencia psicológica"/>
    <s v="Sufrió violencia psicológica antes o durante los últimos doce meses"/>
    <n v="270103"/>
    <s v="Delitos violentos"/>
    <n v="270103008"/>
    <s v="Violencia Psicológica"/>
    <n v="0"/>
    <n v="42465.002491460007"/>
    <n v="0"/>
  </r>
  <r>
    <n v="5"/>
    <n v="5703"/>
    <s v="Valparaíso"/>
    <s v="Llaillay"/>
    <n v="3"/>
    <s v="Prevalencia Violencia Psicológica Grave Año"/>
    <x v="0"/>
    <x v="0"/>
    <n v="1"/>
    <s v="Violencia psicológica"/>
    <s v="No sufrió violencia psicológica grave en los últimos 12 meses"/>
    <n v="270103"/>
    <s v="Delitos violentos"/>
    <n v="270103008"/>
    <s v="Violencia Psicológica"/>
    <n v="0"/>
    <n v="78228.597958403669"/>
    <n v="0"/>
  </r>
  <r>
    <n v="5"/>
    <n v="5703"/>
    <s v="Valparaíso"/>
    <s v="Llaillay"/>
    <n v="3"/>
    <s v="Prevalencia Violencia Psicológica Grave Año"/>
    <x v="0"/>
    <x v="0"/>
    <n v="1"/>
    <s v="Violencia psicológica"/>
    <s v="Sufrió violencia psicológica grave en los últimos 12 meses"/>
    <n v="270103"/>
    <s v="Delitos violentos"/>
    <n v="270103008"/>
    <s v="Violencia Psicológica"/>
    <n v="0"/>
    <n v="11890.007544421018"/>
    <n v="0"/>
  </r>
  <r>
    <n v="5"/>
    <n v="5703"/>
    <s v="Valparaíso"/>
    <s v="Llaillay"/>
    <n v="4"/>
    <s v="Prevalencia Violencia Psicológica Leve Año"/>
    <x v="0"/>
    <x v="0"/>
    <n v="1"/>
    <s v="Violencia psicológica"/>
    <s v="No sufrió violencia psicológica leve en los últimos 12 meses"/>
    <n v="270103"/>
    <s v="Delitos violentos"/>
    <n v="270103008"/>
    <s v="Violencia Psicológica"/>
    <n v="0"/>
    <n v="54211.145731398625"/>
    <n v="0"/>
  </r>
  <r>
    <n v="5"/>
    <n v="5703"/>
    <s v="Valparaíso"/>
    <s v="Llaillay"/>
    <n v="4"/>
    <s v="Prevalencia Violencia Psicológica Leve Año"/>
    <x v="0"/>
    <x v="0"/>
    <n v="1"/>
    <s v="Violencia psicológica"/>
    <s v="Sufrió violencia psicológica leve en los últimos 12 meses"/>
    <n v="270103"/>
    <s v="Delitos violentos"/>
    <n v="270103008"/>
    <s v="Violencia Psicológica"/>
    <n v="0"/>
    <n v="35907.459771426053"/>
    <n v="0"/>
  </r>
  <r>
    <n v="5"/>
    <n v="5706"/>
    <s v="Valparaíso"/>
    <s v="Santa María"/>
    <n v="1"/>
    <s v="Prevalencia Violencia Psicológica General Año"/>
    <x v="0"/>
    <x v="0"/>
    <n v="1"/>
    <s v="Violencia psicológica"/>
    <s v="No sufrió violencia psicológica general en los últimos 12 meses"/>
    <n v="270103"/>
    <s v="Delitos violentos"/>
    <n v="270103008"/>
    <s v="Violencia Psicológica"/>
    <n v="0"/>
    <n v="27874.039338482438"/>
    <n v="0"/>
  </r>
  <r>
    <n v="5"/>
    <n v="5706"/>
    <s v="Valparaíso"/>
    <s v="Santa María"/>
    <n v="2"/>
    <s v="Prevalencia Violencia Psicológica General Vida (año o vida)"/>
    <x v="1"/>
    <x v="1"/>
    <n v="1"/>
    <s v="Violencia psicológica"/>
    <s v="No sufrió violencia psicológica antes ni durante los últimos doce meses"/>
    <n v="270103"/>
    <s v="Delitos violentos"/>
    <n v="270103008"/>
    <s v="Violencia Psicológica"/>
    <n v="0"/>
    <n v="12333.507651438025"/>
    <n v="0"/>
  </r>
  <r>
    <n v="5"/>
    <n v="5706"/>
    <s v="Valparaíso"/>
    <s v="Santa María"/>
    <n v="2"/>
    <s v="Prevalencia Violencia Psicológica General Vida (año o vida)"/>
    <x v="1"/>
    <x v="1"/>
    <n v="1"/>
    <s v="Violencia psicológica"/>
    <s v="Sufrió violencia psicológica antes o durante los últimos doce meses"/>
    <n v="270103"/>
    <s v="Delitos violentos"/>
    <n v="270103008"/>
    <s v="Violencia Psicológica"/>
    <n v="0"/>
    <n v="15540.531687044415"/>
    <n v="0"/>
  </r>
  <r>
    <n v="5"/>
    <n v="5706"/>
    <s v="Valparaíso"/>
    <s v="Santa María"/>
    <n v="3"/>
    <s v="Prevalencia Violencia Psicológica Grave Año"/>
    <x v="0"/>
    <x v="0"/>
    <n v="1"/>
    <s v="Violencia psicológica"/>
    <s v="No sufrió violencia psicológica grave en los últimos 12 meses"/>
    <n v="270103"/>
    <s v="Delitos violentos"/>
    <n v="270103008"/>
    <s v="Violencia Psicológica"/>
    <n v="0"/>
    <n v="27874.039338482438"/>
    <n v="0"/>
  </r>
  <r>
    <n v="5"/>
    <n v="5706"/>
    <s v="Valparaíso"/>
    <s v="Santa María"/>
    <n v="4"/>
    <s v="Prevalencia Violencia Psicológica Leve Año"/>
    <x v="0"/>
    <x v="0"/>
    <n v="1"/>
    <s v="Violencia psicológica"/>
    <s v="No sufrió violencia psicológica leve en los últimos 12 meses"/>
    <n v="270103"/>
    <s v="Delitos violentos"/>
    <n v="270103008"/>
    <s v="Violencia Psicológica"/>
    <n v="0"/>
    <n v="27874.039338482438"/>
    <n v="0"/>
  </r>
  <r>
    <n v="5"/>
    <n v="5801"/>
    <s v="Valparaíso"/>
    <s v="Quilpué"/>
    <n v="1"/>
    <s v="Prevalencia Violencia Psicológica General Año"/>
    <x v="0"/>
    <x v="0"/>
    <n v="1"/>
    <s v="Violencia psicológica"/>
    <s v="No sufrió violencia psicológica general en los últimos 12 meses"/>
    <n v="270103"/>
    <s v="Delitos violentos"/>
    <n v="270103008"/>
    <s v="Violencia Psicológica"/>
    <n v="22372.15862064399"/>
    <n v="28881.370229818556"/>
    <n v="17847.224272498675"/>
  </r>
  <r>
    <n v="5"/>
    <n v="5801"/>
    <s v="Valparaíso"/>
    <s v="Quilpué"/>
    <n v="1"/>
    <s v="Prevalencia Violencia Psicológica General Año"/>
    <x v="0"/>
    <x v="0"/>
    <n v="1"/>
    <s v="Violencia psicológica"/>
    <s v="Sufrió violencia psicológica general en los últimos 12 meses"/>
    <n v="270103"/>
    <s v="Delitos violentos"/>
    <n v="270103008"/>
    <s v="Violencia Psicológica"/>
    <n v="7066.2861607527129"/>
    <n v="3963.5062314046186"/>
    <n v="3893.4100659868986"/>
  </r>
  <r>
    <n v="5"/>
    <n v="5801"/>
    <s v="Valparaíso"/>
    <s v="Quilpué"/>
    <n v="2"/>
    <s v="Prevalencia Violencia Psicológica General Vida (año o vida)"/>
    <x v="1"/>
    <x v="1"/>
    <n v="1"/>
    <s v="Violencia psicológica"/>
    <s v="No sufrió violencia psicológica antes ni durante los últimos doce meses"/>
    <n v="270103"/>
    <s v="Delitos violentos"/>
    <n v="270103008"/>
    <s v="Violencia Psicológica"/>
    <n v="15333.682056850761"/>
    <n v="27671.499396225146"/>
    <n v="16772.833720058028"/>
  </r>
  <r>
    <n v="5"/>
    <n v="5801"/>
    <s v="Valparaíso"/>
    <s v="Quilpué"/>
    <n v="2"/>
    <s v="Prevalencia Violencia Psicológica General Vida (año o vida)"/>
    <x v="1"/>
    <x v="1"/>
    <n v="1"/>
    <s v="Violencia psicológica"/>
    <s v="Sufrió violencia psicológica antes o durante los últimos doce meses"/>
    <n v="270103"/>
    <s v="Delitos violentos"/>
    <n v="270103008"/>
    <s v="Violencia Psicológica"/>
    <n v="14104.762724545943"/>
    <n v="5173.377064998027"/>
    <n v="4967.8006184275446"/>
  </r>
  <r>
    <n v="5"/>
    <n v="5801"/>
    <s v="Valparaíso"/>
    <s v="Quilpué"/>
    <n v="3"/>
    <s v="Prevalencia Violencia Psicológica Grave Año"/>
    <x v="0"/>
    <x v="0"/>
    <n v="1"/>
    <s v="Violencia psicológica"/>
    <s v="No sufrió violencia psicológica grave en los últimos 12 meses"/>
    <n v="270103"/>
    <s v="Delitos violentos"/>
    <n v="270103008"/>
    <s v="Violencia Psicológica"/>
    <n v="29438.444781396705"/>
    <n v="31795.98070101102"/>
    <n v="21740.634338485575"/>
  </r>
  <r>
    <n v="5"/>
    <n v="5801"/>
    <s v="Valparaíso"/>
    <s v="Quilpué"/>
    <n v="3"/>
    <s v="Prevalencia Violencia Psicológica Grave Año"/>
    <x v="0"/>
    <x v="0"/>
    <n v="1"/>
    <s v="Violencia psicológica"/>
    <s v="Sufrió violencia psicológica grave en los últimos 12 meses"/>
    <n v="270103"/>
    <s v="Delitos violentos"/>
    <n v="270103008"/>
    <s v="Violencia Psicológica"/>
    <n v="0"/>
    <n v="1048.8957602121591"/>
    <n v="0"/>
  </r>
  <r>
    <n v="5"/>
    <n v="5801"/>
    <s v="Valparaíso"/>
    <s v="Quilpué"/>
    <n v="4"/>
    <s v="Prevalencia Violencia Psicológica Leve Año"/>
    <x v="0"/>
    <x v="0"/>
    <n v="1"/>
    <s v="Violencia psicológica"/>
    <s v="No sufrió violencia psicológica leve en los últimos 12 meses"/>
    <n v="270103"/>
    <s v="Delitos violentos"/>
    <n v="270103008"/>
    <s v="Violencia Psicológica"/>
    <n v="22372.15862064399"/>
    <n v="28881.370229818556"/>
    <n v="17847.224272498675"/>
  </r>
  <r>
    <n v="5"/>
    <n v="5801"/>
    <s v="Valparaíso"/>
    <s v="Quilpué"/>
    <n v="4"/>
    <s v="Prevalencia Violencia Psicológica Leve Año"/>
    <x v="0"/>
    <x v="0"/>
    <n v="1"/>
    <s v="Violencia psicológica"/>
    <s v="Sufrió violencia psicológica leve en los últimos 12 meses"/>
    <n v="270103"/>
    <s v="Delitos violentos"/>
    <n v="270103008"/>
    <s v="Violencia Psicológica"/>
    <n v="7066.2861607527129"/>
    <n v="3963.5062314046186"/>
    <n v="3893.4100659868986"/>
  </r>
  <r>
    <n v="5"/>
    <n v="5802"/>
    <s v="Valparaíso"/>
    <s v="Limache"/>
    <n v="1"/>
    <s v="Prevalencia Violencia Psicológica General Año"/>
    <x v="0"/>
    <x v="0"/>
    <n v="1"/>
    <s v="Violencia psicológica"/>
    <s v="No sufrió violencia psicológica general en los últimos 12 meses"/>
    <n v="270103"/>
    <s v="Delitos violentos"/>
    <n v="270103008"/>
    <s v="Violencia Psicológica"/>
    <n v="20521.45214521452"/>
    <n v="16438.563123109943"/>
    <n v="26658.681484435761"/>
  </r>
  <r>
    <n v="5"/>
    <n v="5802"/>
    <s v="Valparaíso"/>
    <s v="Limache"/>
    <n v="1"/>
    <s v="Prevalencia Violencia Psicológica General Año"/>
    <x v="0"/>
    <x v="0"/>
    <n v="1"/>
    <s v="Violencia psicológica"/>
    <s v="Sufrió violencia psicológica general en los últimos 12 meses"/>
    <n v="270103"/>
    <s v="Delitos violentos"/>
    <n v="270103008"/>
    <s v="Violencia Psicológica"/>
    <n v="5025.302530253025"/>
    <n v="0"/>
    <n v="3819.02024794216"/>
  </r>
  <r>
    <n v="5"/>
    <n v="5802"/>
    <s v="Valparaíso"/>
    <s v="Limache"/>
    <n v="2"/>
    <s v="Prevalencia Violencia Psicológica General Vida (año o vida)"/>
    <x v="1"/>
    <x v="1"/>
    <n v="1"/>
    <s v="Violencia psicológica"/>
    <s v="No sufrió violencia psicológica antes ni durante los últimos doce meses"/>
    <n v="270103"/>
    <s v="Delitos violentos"/>
    <n v="270103008"/>
    <s v="Violencia Psicológica"/>
    <n v="20521.45214521452"/>
    <n v="16438.563123109943"/>
    <n v="16623.840226111359"/>
  </r>
  <r>
    <n v="5"/>
    <n v="5802"/>
    <s v="Valparaíso"/>
    <s v="Limache"/>
    <n v="2"/>
    <s v="Prevalencia Violencia Psicológica General Vida (año o vida)"/>
    <x v="1"/>
    <x v="1"/>
    <n v="1"/>
    <s v="Violencia psicológica"/>
    <s v="Sufrió violencia psicológica antes o durante los últimos doce meses"/>
    <n v="270103"/>
    <s v="Delitos violentos"/>
    <n v="270103008"/>
    <s v="Violencia Psicológica"/>
    <n v="5025.302530253025"/>
    <n v="0"/>
    <n v="13853.861506266563"/>
  </r>
  <r>
    <n v="5"/>
    <n v="5802"/>
    <s v="Valparaíso"/>
    <s v="Limache"/>
    <n v="3"/>
    <s v="Prevalencia Violencia Psicológica Grave Año"/>
    <x v="0"/>
    <x v="0"/>
    <n v="1"/>
    <s v="Violencia psicológica"/>
    <s v="No sufrió violencia psicológica grave en los últimos 12 meses"/>
    <n v="270103"/>
    <s v="Delitos violentos"/>
    <n v="270103008"/>
    <s v="Violencia Psicológica"/>
    <n v="25546.754675467546"/>
    <n v="16438.563123109943"/>
    <n v="30477.701732377922"/>
  </r>
  <r>
    <n v="5"/>
    <n v="5802"/>
    <s v="Valparaíso"/>
    <s v="Limache"/>
    <n v="4"/>
    <s v="Prevalencia Violencia Psicológica Leve Año"/>
    <x v="0"/>
    <x v="0"/>
    <n v="1"/>
    <s v="Violencia psicológica"/>
    <s v="No sufrió violencia psicológica leve en los últimos 12 meses"/>
    <n v="270103"/>
    <s v="Delitos violentos"/>
    <n v="270103008"/>
    <s v="Violencia Psicológica"/>
    <n v="20521.45214521452"/>
    <n v="16438.563123109943"/>
    <n v="26658.681484435761"/>
  </r>
  <r>
    <n v="5"/>
    <n v="5802"/>
    <s v="Valparaíso"/>
    <s v="Limache"/>
    <n v="4"/>
    <s v="Prevalencia Violencia Psicológica Leve Año"/>
    <x v="0"/>
    <x v="0"/>
    <n v="1"/>
    <s v="Violencia psicológica"/>
    <s v="Sufrió violencia psicológica leve en los últimos 12 meses"/>
    <n v="270103"/>
    <s v="Delitos violentos"/>
    <n v="270103008"/>
    <s v="Violencia Psicológica"/>
    <n v="5025.302530253025"/>
    <n v="0"/>
    <n v="3819.02024794216"/>
  </r>
  <r>
    <n v="5"/>
    <n v="5803"/>
    <s v="Valparaíso"/>
    <s v="Olmué"/>
    <n v="1"/>
    <s v="Prevalencia Violencia Psicológica General Año"/>
    <x v="0"/>
    <x v="0"/>
    <n v="1"/>
    <s v="Violencia psicológica"/>
    <s v="No sufrió violencia psicológica general en los últimos 12 meses"/>
    <n v="270103"/>
    <s v="Delitos violentos"/>
    <n v="270103008"/>
    <s v="Violencia Psicológica"/>
    <n v="0"/>
    <n v="33644.683825670698"/>
    <n v="0"/>
  </r>
  <r>
    <n v="5"/>
    <n v="5803"/>
    <s v="Valparaíso"/>
    <s v="Olmué"/>
    <n v="2"/>
    <s v="Prevalencia Violencia Psicológica General Vida (año o vida)"/>
    <x v="1"/>
    <x v="1"/>
    <n v="1"/>
    <s v="Violencia psicológica"/>
    <s v="No sufrió violencia psicológica antes ni durante los últimos doce meses"/>
    <n v="270103"/>
    <s v="Delitos violentos"/>
    <n v="270103008"/>
    <s v="Violencia Psicológica"/>
    <n v="0"/>
    <n v="33644.683825670698"/>
    <n v="0"/>
  </r>
  <r>
    <n v="5"/>
    <n v="5803"/>
    <s v="Valparaíso"/>
    <s v="Olmué"/>
    <n v="3"/>
    <s v="Prevalencia Violencia Psicológica Grave Año"/>
    <x v="0"/>
    <x v="0"/>
    <n v="1"/>
    <s v="Violencia psicológica"/>
    <s v="No sufrió violencia psicológica grave en los últimos 12 meses"/>
    <n v="270103"/>
    <s v="Delitos violentos"/>
    <n v="270103008"/>
    <s v="Violencia Psicológica"/>
    <n v="0"/>
    <n v="33644.683825670698"/>
    <n v="0"/>
  </r>
  <r>
    <n v="5"/>
    <n v="5803"/>
    <s v="Valparaíso"/>
    <s v="Olmué"/>
    <n v="4"/>
    <s v="Prevalencia Violencia Psicológica Leve Año"/>
    <x v="0"/>
    <x v="0"/>
    <n v="1"/>
    <s v="Violencia psicológica"/>
    <s v="No sufrió violencia psicológica leve en los últimos 12 meses"/>
    <n v="270103"/>
    <s v="Delitos violentos"/>
    <n v="270103008"/>
    <s v="Violencia Psicológica"/>
    <n v="0"/>
    <n v="33644.683825670698"/>
    <n v="0"/>
  </r>
  <r>
    <n v="5"/>
    <n v="5804"/>
    <s v="Valparaíso"/>
    <s v="Villa Alemana"/>
    <n v="1"/>
    <s v="Prevalencia Violencia Psicológica General Año"/>
    <x v="0"/>
    <x v="0"/>
    <n v="1"/>
    <s v="Violencia psicológica"/>
    <s v="No sufrió violencia psicológica general en los últimos 12 meses"/>
    <n v="270103"/>
    <s v="Delitos violentos"/>
    <n v="270103008"/>
    <s v="Violencia Psicológica"/>
    <n v="23982.869379014988"/>
    <n v="16513.508696563669"/>
    <n v="29901.346594000996"/>
  </r>
  <r>
    <n v="5"/>
    <n v="5804"/>
    <s v="Valparaíso"/>
    <s v="Villa Alemana"/>
    <n v="1"/>
    <s v="Prevalencia Violencia Psicológica General Año"/>
    <x v="0"/>
    <x v="0"/>
    <n v="1"/>
    <s v="Violencia psicológica"/>
    <s v="Sufrió violencia psicológica general en los últimos 12 meses"/>
    <n v="270103"/>
    <s v="Delitos violentos"/>
    <n v="270103008"/>
    <s v="Violencia Psicológica"/>
    <n v="3361.3863851401825"/>
    <n v="4224.5210898527484"/>
    <n v="0"/>
  </r>
  <r>
    <n v="5"/>
    <n v="5804"/>
    <s v="Valparaíso"/>
    <s v="Villa Alemana"/>
    <n v="2"/>
    <s v="Prevalencia Violencia Psicológica General Vida (año o vida)"/>
    <x v="1"/>
    <x v="1"/>
    <n v="1"/>
    <s v="Violencia psicológica"/>
    <s v="No sufrió violencia psicológica antes ni durante los últimos doce meses"/>
    <n v="270103"/>
    <s v="Delitos violentos"/>
    <n v="270103008"/>
    <s v="Violencia Psicológica"/>
    <n v="16664.176750825824"/>
    <n v="16513.508696563669"/>
    <n v="27243.949095942382"/>
  </r>
  <r>
    <n v="5"/>
    <n v="5804"/>
    <s v="Valparaíso"/>
    <s v="Villa Alemana"/>
    <n v="2"/>
    <s v="Prevalencia Violencia Psicológica General Vida (año o vida)"/>
    <x v="1"/>
    <x v="1"/>
    <n v="1"/>
    <s v="Violencia psicológica"/>
    <s v="Sufrió violencia psicológica antes o durante los últimos doce meses"/>
    <n v="270103"/>
    <s v="Delitos violentos"/>
    <n v="270103008"/>
    <s v="Violencia Psicológica"/>
    <n v="10680.07901332935"/>
    <n v="4224.5210898527484"/>
    <n v="2657.3974980586136"/>
  </r>
  <r>
    <n v="5"/>
    <n v="5804"/>
    <s v="Valparaíso"/>
    <s v="Villa Alemana"/>
    <n v="3"/>
    <s v="Prevalencia Violencia Psicológica Grave Año"/>
    <x v="0"/>
    <x v="0"/>
    <n v="1"/>
    <s v="Violencia psicológica"/>
    <s v="No sufrió violencia psicológica grave en los últimos 12 meses"/>
    <n v="270103"/>
    <s v="Delitos violentos"/>
    <n v="270103008"/>
    <s v="Violencia Psicológica"/>
    <n v="27344.255764155172"/>
    <n v="20158.821261132096"/>
    <n v="29901.346594000996"/>
  </r>
  <r>
    <n v="5"/>
    <n v="5804"/>
    <s v="Valparaíso"/>
    <s v="Villa Alemana"/>
    <n v="3"/>
    <s v="Prevalencia Violencia Psicológica Grave Año"/>
    <x v="0"/>
    <x v="0"/>
    <n v="1"/>
    <s v="Violencia psicológica"/>
    <s v="Sufrió violencia psicológica grave en los últimos 12 meses"/>
    <n v="270103"/>
    <s v="Delitos violentos"/>
    <n v="270103008"/>
    <s v="Violencia Psicológica"/>
    <n v="0"/>
    <n v="579.20852528431556"/>
    <n v="0"/>
  </r>
  <r>
    <n v="5"/>
    <n v="5804"/>
    <s v="Valparaíso"/>
    <s v="Villa Alemana"/>
    <n v="4"/>
    <s v="Prevalencia Violencia Psicológica Leve Año"/>
    <x v="0"/>
    <x v="0"/>
    <n v="1"/>
    <s v="Violencia psicológica"/>
    <s v="No sufrió violencia psicológica leve en los últimos 12 meses"/>
    <n v="270103"/>
    <s v="Delitos violentos"/>
    <n v="270103008"/>
    <s v="Violencia Psicológica"/>
    <n v="23982.869379014988"/>
    <n v="16513.508696563669"/>
    <n v="29901.346594000996"/>
  </r>
  <r>
    <n v="5"/>
    <n v="5804"/>
    <s v="Valparaíso"/>
    <s v="Villa Alemana"/>
    <n v="4"/>
    <s v="Prevalencia Violencia Psicológica Leve Año"/>
    <x v="0"/>
    <x v="0"/>
    <n v="1"/>
    <s v="Violencia psicológica"/>
    <s v="Sufrió violencia psicológica leve en los últimos 12 meses"/>
    <n v="270103"/>
    <s v="Delitos violentos"/>
    <n v="270103008"/>
    <s v="Violencia Psicológica"/>
    <n v="3361.3863851401825"/>
    <n v="4224.5210898527484"/>
    <n v="0"/>
  </r>
  <r>
    <n v="6"/>
    <n v="6101"/>
    <s v="O'Higgins"/>
    <s v="Rancagua"/>
    <n v="1"/>
    <s v="Prevalencia Violencia Psicológica General Año"/>
    <x v="0"/>
    <x v="0"/>
    <n v="1"/>
    <s v="Violencia psicológica"/>
    <s v="No sufrió violencia psicológica general en los últimos 12 meses"/>
    <n v="270103"/>
    <s v="Delitos violentos"/>
    <n v="270103008"/>
    <s v="Violencia Psicológica"/>
    <n v="26996.991668282939"/>
    <n v="20648.599492732254"/>
    <n v="25880.158739959814"/>
  </r>
  <r>
    <n v="6"/>
    <n v="6101"/>
    <s v="O'Higgins"/>
    <s v="Rancagua"/>
    <n v="1"/>
    <s v="Prevalencia Violencia Psicológica General Año"/>
    <x v="0"/>
    <x v="0"/>
    <n v="1"/>
    <s v="Violencia psicológica"/>
    <s v="Sufrió violencia psicológica general en los últimos 12 meses"/>
    <n v="270103"/>
    <s v="Delitos violentos"/>
    <n v="270103008"/>
    <s v="Violencia Psicológica"/>
    <n v="2367.0494827237576"/>
    <n v="8757.0159558101623"/>
    <n v="9079.254685422582"/>
  </r>
  <r>
    <n v="6"/>
    <n v="6101"/>
    <s v="O'Higgins"/>
    <s v="Rancagua"/>
    <n v="2"/>
    <s v="Prevalencia Violencia Psicológica General Vida (año o vida)"/>
    <x v="1"/>
    <x v="1"/>
    <n v="1"/>
    <s v="Violencia psicológica"/>
    <s v="No sufrió violencia psicológica antes ni durante los últimos doce meses"/>
    <n v="270103"/>
    <s v="Delitos violentos"/>
    <n v="270103008"/>
    <s v="Violencia Psicológica"/>
    <n v="20475.225624878778"/>
    <n v="11254.374611640509"/>
    <n v="17550.785684755654"/>
  </r>
  <r>
    <n v="6"/>
    <n v="6101"/>
    <s v="O'Higgins"/>
    <s v="Rancagua"/>
    <n v="2"/>
    <s v="Prevalencia Violencia Psicológica General Vida (año o vida)"/>
    <x v="1"/>
    <x v="1"/>
    <n v="1"/>
    <s v="Violencia psicológica"/>
    <s v="Sufrió violencia psicológica antes o durante los últimos doce meses"/>
    <n v="270103"/>
    <s v="Delitos violentos"/>
    <n v="270103008"/>
    <s v="Violencia Psicológica"/>
    <n v="8888.8155261279189"/>
    <n v="18151.24083690191"/>
    <n v="17408.627740626751"/>
  </r>
  <r>
    <n v="6"/>
    <n v="6101"/>
    <s v="O'Higgins"/>
    <s v="Rancagua"/>
    <n v="3"/>
    <s v="Prevalencia Violencia Psicológica Grave Año"/>
    <x v="0"/>
    <x v="0"/>
    <n v="1"/>
    <s v="Violencia psicológica"/>
    <s v="No sufrió violencia psicológica grave en los últimos 12 meses"/>
    <n v="270103"/>
    <s v="Delitos violentos"/>
    <n v="270103008"/>
    <s v="Violencia Psicológica"/>
    <n v="28553.978714711939"/>
    <n v="28466.279167757362"/>
    <n v="31956.237730500845"/>
  </r>
  <r>
    <n v="6"/>
    <n v="6101"/>
    <s v="O'Higgins"/>
    <s v="Rancagua"/>
    <n v="3"/>
    <s v="Prevalencia Violencia Psicológica Grave Año"/>
    <x v="0"/>
    <x v="0"/>
    <n v="1"/>
    <s v="Violencia psicológica"/>
    <s v="Sufrió violencia psicológica grave en los últimos 12 meses"/>
    <n v="270103"/>
    <s v="Delitos violentos"/>
    <n v="270103008"/>
    <s v="Violencia Psicológica"/>
    <n v="810.06243629475875"/>
    <n v="939.33628078505888"/>
    <n v="3003.1756948815441"/>
  </r>
  <r>
    <n v="6"/>
    <n v="6101"/>
    <s v="O'Higgins"/>
    <s v="Rancagua"/>
    <n v="4"/>
    <s v="Prevalencia Violencia Psicológica Leve Año"/>
    <x v="0"/>
    <x v="0"/>
    <n v="1"/>
    <s v="Violencia psicológica"/>
    <s v="No sufrió violencia psicológica leve en los últimos 12 meses"/>
    <n v="270103"/>
    <s v="Delitos violentos"/>
    <n v="270103008"/>
    <s v="Violencia Psicológica"/>
    <n v="27244.590986559484"/>
    <n v="20648.599492732254"/>
    <n v="26275.546594295451"/>
  </r>
  <r>
    <n v="6"/>
    <n v="6101"/>
    <s v="O'Higgins"/>
    <s v="Rancagua"/>
    <n v="4"/>
    <s v="Prevalencia Violencia Psicológica Leve Año"/>
    <x v="0"/>
    <x v="0"/>
    <n v="1"/>
    <s v="Violencia psicológica"/>
    <s v="Sufrió violencia psicológica leve en los últimos 12 meses"/>
    <n v="270103"/>
    <s v="Delitos violentos"/>
    <n v="270103008"/>
    <s v="Violencia Psicológica"/>
    <n v="2119.4501644472139"/>
    <n v="8757.0159558101623"/>
    <n v="8683.8668310869471"/>
  </r>
  <r>
    <n v="6"/>
    <n v="6102"/>
    <s v="O'Higgins"/>
    <s v="Codegua"/>
    <n v="1"/>
    <s v="Prevalencia Violencia Psicológica General Año"/>
    <x v="0"/>
    <x v="0"/>
    <n v="1"/>
    <s v="Violencia psicológica"/>
    <s v="No sufrió violencia psicológica general en los últimos 12 meses"/>
    <n v="270103"/>
    <s v="Delitos violentos"/>
    <n v="270103008"/>
    <s v="Violencia Psicológica"/>
    <n v="0"/>
    <n v="14531.813673253411"/>
    <n v="17179.734499041948"/>
  </r>
  <r>
    <n v="6"/>
    <n v="6102"/>
    <s v="O'Higgins"/>
    <s v="Codegua"/>
    <n v="1"/>
    <s v="Prevalencia Violencia Psicológica General Año"/>
    <x v="0"/>
    <x v="0"/>
    <n v="1"/>
    <s v="Violencia psicológica"/>
    <s v="Sufrió violencia psicológica general en los últimos 12 meses"/>
    <n v="270103"/>
    <s v="Delitos violentos"/>
    <n v="270103008"/>
    <s v="Violencia Psicológica"/>
    <n v="0"/>
    <n v="0"/>
    <n v="2301.7380210910296"/>
  </r>
  <r>
    <n v="6"/>
    <n v="6102"/>
    <s v="O'Higgins"/>
    <s v="Codegua"/>
    <n v="2"/>
    <s v="Prevalencia Violencia Psicológica General Vida (año o vida)"/>
    <x v="1"/>
    <x v="1"/>
    <n v="1"/>
    <s v="Violencia psicológica"/>
    <s v="No sufrió violencia psicológica antes ni durante los últimos doce meses"/>
    <n v="270103"/>
    <s v="Delitos violentos"/>
    <n v="270103008"/>
    <s v="Violencia Psicológica"/>
    <n v="0"/>
    <n v="3340.7857804522996"/>
    <n v="17179.734499041948"/>
  </r>
  <r>
    <n v="6"/>
    <n v="6102"/>
    <s v="O'Higgins"/>
    <s v="Codegua"/>
    <n v="2"/>
    <s v="Prevalencia Violencia Psicológica General Vida (año o vida)"/>
    <x v="1"/>
    <x v="1"/>
    <n v="1"/>
    <s v="Violencia psicológica"/>
    <s v="Sufrió violencia psicológica antes o durante los últimos doce meses"/>
    <n v="270103"/>
    <s v="Delitos violentos"/>
    <n v="270103008"/>
    <s v="Violencia Psicológica"/>
    <n v="0"/>
    <n v="11191.027892801114"/>
    <n v="2301.7380210910296"/>
  </r>
  <r>
    <n v="6"/>
    <n v="6102"/>
    <s v="O'Higgins"/>
    <s v="Codegua"/>
    <n v="3"/>
    <s v="Prevalencia Violencia Psicológica Grave Año"/>
    <x v="0"/>
    <x v="0"/>
    <n v="1"/>
    <s v="Violencia psicológica"/>
    <s v="No sufrió violencia psicológica grave en los últimos 12 meses"/>
    <n v="270103"/>
    <s v="Delitos violentos"/>
    <n v="270103008"/>
    <s v="Violencia Psicológica"/>
    <n v="0"/>
    <n v="14531.813673253411"/>
    <n v="19481.472520132975"/>
  </r>
  <r>
    <n v="6"/>
    <n v="6102"/>
    <s v="O'Higgins"/>
    <s v="Codegua"/>
    <n v="4"/>
    <s v="Prevalencia Violencia Psicológica Leve Año"/>
    <x v="0"/>
    <x v="0"/>
    <n v="1"/>
    <s v="Violencia psicológica"/>
    <s v="No sufrió violencia psicológica leve en los últimos 12 meses"/>
    <n v="270103"/>
    <s v="Delitos violentos"/>
    <n v="270103008"/>
    <s v="Violencia Psicológica"/>
    <n v="0"/>
    <n v="14531.813673253411"/>
    <n v="17179.734499041948"/>
  </r>
  <r>
    <n v="6"/>
    <n v="6102"/>
    <s v="O'Higgins"/>
    <s v="Codegua"/>
    <n v="4"/>
    <s v="Prevalencia Violencia Psicológica Leve Año"/>
    <x v="0"/>
    <x v="0"/>
    <n v="1"/>
    <s v="Violencia psicológica"/>
    <s v="Sufrió violencia psicológica leve en los últimos 12 meses"/>
    <n v="270103"/>
    <s v="Delitos violentos"/>
    <n v="270103008"/>
    <s v="Violencia Psicológica"/>
    <n v="0"/>
    <n v="0"/>
    <n v="2301.7380210910296"/>
  </r>
  <r>
    <n v="6"/>
    <n v="6103"/>
    <s v="O'Higgins"/>
    <s v="Coinco"/>
    <n v="1"/>
    <s v="Prevalencia Violencia Psicológica General Año"/>
    <x v="0"/>
    <x v="0"/>
    <n v="1"/>
    <s v="Violencia psicológica"/>
    <s v="No sufrió violencia psicológica general en los últimos 12 meses"/>
    <n v="270103"/>
    <s v="Delitos violentos"/>
    <n v="270103008"/>
    <s v="Violencia Psicológica"/>
    <n v="0"/>
    <n v="9141.0075621397118"/>
    <n v="0"/>
  </r>
  <r>
    <n v="6"/>
    <n v="6103"/>
    <s v="O'Higgins"/>
    <s v="Coinco"/>
    <n v="1"/>
    <s v="Prevalencia Violencia Psicológica General Año"/>
    <x v="0"/>
    <x v="0"/>
    <n v="1"/>
    <s v="Violencia psicológica"/>
    <s v="Sufrió violencia psicológica general en los últimos 12 meses"/>
    <n v="270103"/>
    <s v="Delitos violentos"/>
    <n v="270103008"/>
    <s v="Violencia Psicológica"/>
    <n v="0"/>
    <n v="28250.683450003162"/>
    <n v="0"/>
  </r>
  <r>
    <n v="6"/>
    <n v="6103"/>
    <s v="O'Higgins"/>
    <s v="Coinco"/>
    <n v="2"/>
    <s v="Prevalencia Violencia Psicológica General Vida (año o vida)"/>
    <x v="1"/>
    <x v="1"/>
    <n v="1"/>
    <s v="Violencia psicológica"/>
    <s v="No sufrió violencia psicológica antes ni durante los últimos doce meses"/>
    <n v="270103"/>
    <s v="Delitos violentos"/>
    <n v="270103008"/>
    <s v="Violencia Psicológica"/>
    <n v="0"/>
    <n v="9141.0075621397118"/>
    <n v="0"/>
  </r>
  <r>
    <n v="6"/>
    <n v="6103"/>
    <s v="O'Higgins"/>
    <s v="Coinco"/>
    <n v="2"/>
    <s v="Prevalencia Violencia Psicológica General Vida (año o vida)"/>
    <x v="1"/>
    <x v="1"/>
    <n v="1"/>
    <s v="Violencia psicológica"/>
    <s v="Sufrió violencia psicológica antes o durante los últimos doce meses"/>
    <n v="270103"/>
    <s v="Delitos violentos"/>
    <n v="270103008"/>
    <s v="Violencia Psicológica"/>
    <n v="0"/>
    <n v="28250.683450003162"/>
    <n v="0"/>
  </r>
  <r>
    <n v="6"/>
    <n v="6103"/>
    <s v="O'Higgins"/>
    <s v="Coinco"/>
    <n v="3"/>
    <s v="Prevalencia Violencia Psicológica Grave Año"/>
    <x v="0"/>
    <x v="0"/>
    <n v="1"/>
    <s v="Violencia psicológica"/>
    <s v="No sufrió violencia psicológica grave en los últimos 12 meses"/>
    <n v="270103"/>
    <s v="Delitos violentos"/>
    <n v="270103008"/>
    <s v="Violencia Psicológica"/>
    <n v="0"/>
    <n v="31030.020543517716"/>
    <n v="0"/>
  </r>
  <r>
    <n v="6"/>
    <n v="6103"/>
    <s v="O'Higgins"/>
    <s v="Coinco"/>
    <n v="3"/>
    <s v="Prevalencia Violencia Psicológica Grave Año"/>
    <x v="0"/>
    <x v="0"/>
    <n v="1"/>
    <s v="Violencia psicológica"/>
    <s v="Sufrió violencia psicológica grave en los últimos 12 meses"/>
    <n v="270103"/>
    <s v="Delitos violentos"/>
    <n v="270103008"/>
    <s v="Violencia Psicológica"/>
    <n v="0"/>
    <n v="6361.6704686251578"/>
    <n v="0"/>
  </r>
  <r>
    <n v="6"/>
    <n v="6103"/>
    <s v="O'Higgins"/>
    <s v="Coinco"/>
    <n v="4"/>
    <s v="Prevalencia Violencia Psicológica Leve Año"/>
    <x v="0"/>
    <x v="0"/>
    <n v="1"/>
    <s v="Violencia psicológica"/>
    <s v="No sufrió violencia psicológica leve en los últimos 12 meses"/>
    <n v="270103"/>
    <s v="Delitos violentos"/>
    <n v="270103008"/>
    <s v="Violencia Psicológica"/>
    <n v="0"/>
    <n v="9141.0075621397118"/>
    <n v="0"/>
  </r>
  <r>
    <n v="6"/>
    <n v="6103"/>
    <s v="O'Higgins"/>
    <s v="Coinco"/>
    <n v="4"/>
    <s v="Prevalencia Violencia Psicológica Leve Año"/>
    <x v="0"/>
    <x v="0"/>
    <n v="1"/>
    <s v="Violencia psicológica"/>
    <s v="Sufrió violencia psicológica leve en los últimos 12 meses"/>
    <n v="270103"/>
    <s v="Delitos violentos"/>
    <n v="270103008"/>
    <s v="Violencia Psicológica"/>
    <n v="0"/>
    <n v="28250.683450003162"/>
    <n v="0"/>
  </r>
  <r>
    <n v="6"/>
    <n v="6104"/>
    <s v="O'Higgins"/>
    <s v="Coltauco"/>
    <n v="1"/>
    <s v="Prevalencia Violencia Psicológica General Año"/>
    <x v="0"/>
    <x v="0"/>
    <n v="1"/>
    <s v="Violencia psicológica"/>
    <s v="No sufrió violencia psicológica general en los últimos 12 meses"/>
    <n v="270103"/>
    <s v="Delitos violentos"/>
    <n v="270103008"/>
    <s v="Violencia Psicológica"/>
    <n v="0"/>
    <n v="13774.996780429334"/>
    <n v="0"/>
  </r>
  <r>
    <n v="6"/>
    <n v="6104"/>
    <s v="O'Higgins"/>
    <s v="Coltauco"/>
    <n v="2"/>
    <s v="Prevalencia Violencia Psicológica General Vida (año o vida)"/>
    <x v="1"/>
    <x v="1"/>
    <n v="1"/>
    <s v="Violencia psicológica"/>
    <s v="No sufrió violencia psicológica antes ni durante los últimos doce meses"/>
    <n v="270103"/>
    <s v="Delitos violentos"/>
    <n v="270103008"/>
    <s v="Violencia Psicológica"/>
    <n v="0"/>
    <n v="13774.996780429334"/>
    <n v="0"/>
  </r>
  <r>
    <n v="6"/>
    <n v="6104"/>
    <s v="O'Higgins"/>
    <s v="Coltauco"/>
    <n v="3"/>
    <s v="Prevalencia Violencia Psicológica Grave Año"/>
    <x v="0"/>
    <x v="0"/>
    <n v="1"/>
    <s v="Violencia psicológica"/>
    <s v="No sufrió violencia psicológica grave en los últimos 12 meses"/>
    <n v="270103"/>
    <s v="Delitos violentos"/>
    <n v="270103008"/>
    <s v="Violencia Psicológica"/>
    <n v="0"/>
    <n v="13774.996780429334"/>
    <n v="0"/>
  </r>
  <r>
    <n v="6"/>
    <n v="6104"/>
    <s v="O'Higgins"/>
    <s v="Coltauco"/>
    <n v="4"/>
    <s v="Prevalencia Violencia Psicológica Leve Año"/>
    <x v="0"/>
    <x v="0"/>
    <n v="1"/>
    <s v="Violencia psicológica"/>
    <s v="No sufrió violencia psicológica leve en los últimos 12 meses"/>
    <n v="270103"/>
    <s v="Delitos violentos"/>
    <n v="270103008"/>
    <s v="Violencia Psicológica"/>
    <n v="0"/>
    <n v="13774.996780429334"/>
    <n v="0"/>
  </r>
  <r>
    <n v="6"/>
    <n v="6105"/>
    <s v="O'Higgins"/>
    <s v="Doñihue"/>
    <n v="1"/>
    <s v="Prevalencia Violencia Psicológica General Año"/>
    <x v="0"/>
    <x v="0"/>
    <n v="1"/>
    <s v="Violencia psicológica"/>
    <s v="No sufrió violencia psicológica general en los últimos 12 meses"/>
    <n v="270103"/>
    <s v="Delitos violentos"/>
    <n v="270103008"/>
    <s v="Violencia Psicológica"/>
    <n v="0"/>
    <n v="12517.96338248032"/>
    <n v="0"/>
  </r>
  <r>
    <n v="6"/>
    <n v="6105"/>
    <s v="O'Higgins"/>
    <s v="Doñihue"/>
    <n v="1"/>
    <s v="Prevalencia Violencia Psicológica General Año"/>
    <x v="0"/>
    <x v="0"/>
    <n v="1"/>
    <s v="Violencia psicológica"/>
    <s v="Sufrió violencia psicológica general en los últimos 12 meses"/>
    <n v="270103"/>
    <s v="Delitos violentos"/>
    <n v="270103008"/>
    <s v="Violencia Psicológica"/>
    <n v="0"/>
    <n v="6146.4425255277911"/>
    <n v="0"/>
  </r>
  <r>
    <n v="6"/>
    <n v="6105"/>
    <s v="O'Higgins"/>
    <s v="Doñihue"/>
    <n v="2"/>
    <s v="Prevalencia Violencia Psicológica General Vida (año o vida)"/>
    <x v="1"/>
    <x v="1"/>
    <n v="1"/>
    <s v="Violencia psicológica"/>
    <s v="No sufrió violencia psicológica antes ni durante los últimos doce meses"/>
    <n v="270103"/>
    <s v="Delitos violentos"/>
    <n v="270103008"/>
    <s v="Violencia Psicológica"/>
    <n v="0"/>
    <n v="10297.885138499527"/>
    <n v="0"/>
  </r>
  <r>
    <n v="6"/>
    <n v="6105"/>
    <s v="O'Higgins"/>
    <s v="Doñihue"/>
    <n v="2"/>
    <s v="Prevalencia Violencia Psicológica General Vida (año o vida)"/>
    <x v="1"/>
    <x v="1"/>
    <n v="1"/>
    <s v="Violencia psicológica"/>
    <s v="Sufrió violencia psicológica antes o durante los últimos doce meses"/>
    <n v="270103"/>
    <s v="Delitos violentos"/>
    <n v="270103008"/>
    <s v="Violencia Psicológica"/>
    <n v="0"/>
    <n v="8366.5207695085865"/>
    <n v="0"/>
  </r>
  <r>
    <n v="6"/>
    <n v="6105"/>
    <s v="O'Higgins"/>
    <s v="Doñihue"/>
    <n v="3"/>
    <s v="Prevalencia Violencia Psicológica Grave Año"/>
    <x v="0"/>
    <x v="0"/>
    <n v="1"/>
    <s v="Violencia psicológica"/>
    <s v="No sufrió violencia psicológica grave en los últimos 12 meses"/>
    <n v="270103"/>
    <s v="Delitos violentos"/>
    <n v="270103008"/>
    <s v="Violencia Psicológica"/>
    <n v="0"/>
    <n v="18664.40590800811"/>
    <n v="0"/>
  </r>
  <r>
    <n v="6"/>
    <n v="6105"/>
    <s v="O'Higgins"/>
    <s v="Doñihue"/>
    <n v="4"/>
    <s v="Prevalencia Violencia Psicológica Leve Año"/>
    <x v="0"/>
    <x v="0"/>
    <n v="1"/>
    <s v="Violencia psicológica"/>
    <s v="No sufrió violencia psicológica leve en los últimos 12 meses"/>
    <n v="270103"/>
    <s v="Delitos violentos"/>
    <n v="270103008"/>
    <s v="Violencia Psicológica"/>
    <n v="0"/>
    <n v="12517.96338248032"/>
    <n v="0"/>
  </r>
  <r>
    <n v="6"/>
    <n v="6105"/>
    <s v="O'Higgins"/>
    <s v="Doñihue"/>
    <n v="4"/>
    <s v="Prevalencia Violencia Psicológica Leve Año"/>
    <x v="0"/>
    <x v="0"/>
    <n v="1"/>
    <s v="Violencia psicológica"/>
    <s v="Sufrió violencia psicológica leve en los últimos 12 meses"/>
    <n v="270103"/>
    <s v="Delitos violentos"/>
    <n v="270103008"/>
    <s v="Violencia Psicológica"/>
    <n v="0"/>
    <n v="6146.4425255277911"/>
    <n v="0"/>
  </r>
  <r>
    <n v="6"/>
    <n v="6106"/>
    <s v="O'Higgins"/>
    <s v="Graneros"/>
    <n v="1"/>
    <s v="Prevalencia Violencia Psicológica General Año"/>
    <x v="0"/>
    <x v="0"/>
    <n v="1"/>
    <s v="Violencia psicológica"/>
    <s v="No sufrió violencia psicológica general en los últimos 12 meses"/>
    <n v="270103"/>
    <s v="Delitos violentos"/>
    <n v="270103008"/>
    <s v="Violencia Psicológica"/>
    <n v="0"/>
    <n v="12264.41017981736"/>
    <n v="31564.126292182325"/>
  </r>
  <r>
    <n v="6"/>
    <n v="6106"/>
    <s v="O'Higgins"/>
    <s v="Graneros"/>
    <n v="1"/>
    <s v="Prevalencia Violencia Psicológica General Año"/>
    <x v="0"/>
    <x v="0"/>
    <n v="1"/>
    <s v="Violencia psicológica"/>
    <s v="Sufrió violencia psicológica general en los últimos 12 meses"/>
    <n v="270103"/>
    <s v="Delitos violentos"/>
    <n v="270103008"/>
    <s v="Violencia Psicológica"/>
    <n v="0"/>
    <n v="9723.3942123111719"/>
    <n v="5696.5798636979562"/>
  </r>
  <r>
    <n v="6"/>
    <n v="6106"/>
    <s v="O'Higgins"/>
    <s v="Graneros"/>
    <n v="2"/>
    <s v="Prevalencia Violencia Psicológica General Vida (año o vida)"/>
    <x v="1"/>
    <x v="1"/>
    <n v="1"/>
    <s v="Violencia psicológica"/>
    <s v="No sufrió violencia psicológica antes ni durante los últimos doce meses"/>
    <n v="270103"/>
    <s v="Delitos violentos"/>
    <n v="270103008"/>
    <s v="Violencia Psicológica"/>
    <n v="0"/>
    <n v="12264.41017981736"/>
    <n v="21966.182900682074"/>
  </r>
  <r>
    <n v="6"/>
    <n v="6106"/>
    <s v="O'Higgins"/>
    <s v="Graneros"/>
    <n v="2"/>
    <s v="Prevalencia Violencia Psicológica General Vida (año o vida)"/>
    <x v="1"/>
    <x v="1"/>
    <n v="1"/>
    <s v="Violencia psicológica"/>
    <s v="Sufrió violencia psicológica antes o durante los últimos doce meses"/>
    <n v="270103"/>
    <s v="Delitos violentos"/>
    <n v="270103008"/>
    <s v="Violencia Psicológica"/>
    <n v="0"/>
    <n v="9723.3942123111719"/>
    <n v="15294.523255198217"/>
  </r>
  <r>
    <n v="6"/>
    <n v="6106"/>
    <s v="O'Higgins"/>
    <s v="Graneros"/>
    <n v="3"/>
    <s v="Prevalencia Violencia Psicológica Grave Año"/>
    <x v="0"/>
    <x v="0"/>
    <n v="1"/>
    <s v="Violencia psicológica"/>
    <s v="No sufrió violencia psicológica grave en los últimos 12 meses"/>
    <n v="270103"/>
    <s v="Delitos violentos"/>
    <n v="270103008"/>
    <s v="Violencia Psicológica"/>
    <n v="0"/>
    <n v="17822.171586895409"/>
    <n v="37260.706155880282"/>
  </r>
  <r>
    <n v="6"/>
    <n v="6106"/>
    <s v="O'Higgins"/>
    <s v="Graneros"/>
    <n v="3"/>
    <s v="Prevalencia Violencia Psicológica Grave Año"/>
    <x v="0"/>
    <x v="0"/>
    <n v="1"/>
    <s v="Violencia psicológica"/>
    <s v="Sufrió violencia psicológica grave en los últimos 12 meses"/>
    <n v="270103"/>
    <s v="Delitos violentos"/>
    <n v="270103008"/>
    <s v="Violencia Psicológica"/>
    <n v="0"/>
    <n v="4165.6328052331255"/>
    <n v="0"/>
  </r>
  <r>
    <n v="6"/>
    <n v="6106"/>
    <s v="O'Higgins"/>
    <s v="Graneros"/>
    <n v="4"/>
    <s v="Prevalencia Violencia Psicológica Leve Año"/>
    <x v="0"/>
    <x v="0"/>
    <n v="1"/>
    <s v="Violencia psicológica"/>
    <s v="No sufrió violencia psicológica leve en los últimos 12 meses"/>
    <n v="270103"/>
    <s v="Delitos violentos"/>
    <n v="270103008"/>
    <s v="Violencia Psicológica"/>
    <n v="0"/>
    <n v="12264.41017981736"/>
    <n v="31564.126292182325"/>
  </r>
  <r>
    <n v="6"/>
    <n v="6106"/>
    <s v="O'Higgins"/>
    <s v="Graneros"/>
    <n v="4"/>
    <s v="Prevalencia Violencia Psicológica Leve Año"/>
    <x v="0"/>
    <x v="0"/>
    <n v="1"/>
    <s v="Violencia psicológica"/>
    <s v="Sufrió violencia psicológica leve en los últimos 12 meses"/>
    <n v="270103"/>
    <s v="Delitos violentos"/>
    <n v="270103008"/>
    <s v="Violencia Psicológica"/>
    <n v="0"/>
    <n v="9723.3942123111719"/>
    <n v="5696.5798636979562"/>
  </r>
  <r>
    <n v="6"/>
    <n v="6107"/>
    <s v="O'Higgins"/>
    <s v="Las Cabras"/>
    <n v="1"/>
    <s v="Prevalencia Violencia Psicológica General Año"/>
    <x v="0"/>
    <x v="0"/>
    <n v="1"/>
    <s v="Violencia psicológica"/>
    <s v="No sufrió violencia psicológica general en los últimos 12 meses"/>
    <n v="270103"/>
    <s v="Delitos violentos"/>
    <n v="270103008"/>
    <s v="Violencia Psicológica"/>
    <n v="0"/>
    <n v="5400.1357425302494"/>
    <n v="0"/>
  </r>
  <r>
    <n v="6"/>
    <n v="6107"/>
    <s v="O'Higgins"/>
    <s v="Las Cabras"/>
    <n v="1"/>
    <s v="Prevalencia Violencia Psicológica General Año"/>
    <x v="0"/>
    <x v="0"/>
    <n v="1"/>
    <s v="Violencia psicológica"/>
    <s v="Sufrió violencia psicológica general en los últimos 12 meses"/>
    <n v="270103"/>
    <s v="Delitos violentos"/>
    <n v="270103008"/>
    <s v="Violencia Psicológica"/>
    <n v="0"/>
    <n v="1879.0725673190757"/>
    <n v="0"/>
  </r>
  <r>
    <n v="6"/>
    <n v="6107"/>
    <s v="O'Higgins"/>
    <s v="Las Cabras"/>
    <n v="2"/>
    <s v="Prevalencia Violencia Psicológica General Vida (año o vida)"/>
    <x v="1"/>
    <x v="1"/>
    <n v="1"/>
    <s v="Violencia psicológica"/>
    <s v="No sufrió violencia psicológica antes ni durante los últimos doce meses"/>
    <n v="270103"/>
    <s v="Delitos violentos"/>
    <n v="270103008"/>
    <s v="Violencia Psicológica"/>
    <n v="0"/>
    <n v="5400.1357425302494"/>
    <n v="0"/>
  </r>
  <r>
    <n v="6"/>
    <n v="6107"/>
    <s v="O'Higgins"/>
    <s v="Las Cabras"/>
    <n v="2"/>
    <s v="Prevalencia Violencia Psicológica General Vida (año o vida)"/>
    <x v="1"/>
    <x v="1"/>
    <n v="1"/>
    <s v="Violencia psicológica"/>
    <s v="Sufrió violencia psicológica antes o durante los últimos doce meses"/>
    <n v="270103"/>
    <s v="Delitos violentos"/>
    <n v="270103008"/>
    <s v="Violencia Psicológica"/>
    <n v="0"/>
    <n v="1879.0725673190757"/>
    <n v="0"/>
  </r>
  <r>
    <n v="6"/>
    <n v="6107"/>
    <s v="O'Higgins"/>
    <s v="Las Cabras"/>
    <n v="3"/>
    <s v="Prevalencia Violencia Psicológica Grave Año"/>
    <x v="0"/>
    <x v="0"/>
    <n v="1"/>
    <s v="Violencia psicológica"/>
    <s v="No sufrió violencia psicológica grave en los últimos 12 meses"/>
    <n v="270103"/>
    <s v="Delitos violentos"/>
    <n v="270103008"/>
    <s v="Violencia Psicológica"/>
    <n v="0"/>
    <n v="5400.1357425302494"/>
    <n v="0"/>
  </r>
  <r>
    <n v="6"/>
    <n v="6107"/>
    <s v="O'Higgins"/>
    <s v="Las Cabras"/>
    <n v="3"/>
    <s v="Prevalencia Violencia Psicológica Grave Año"/>
    <x v="0"/>
    <x v="0"/>
    <n v="1"/>
    <s v="Violencia psicológica"/>
    <s v="Sufrió violencia psicológica grave en los últimos 12 meses"/>
    <n v="270103"/>
    <s v="Delitos violentos"/>
    <n v="270103008"/>
    <s v="Violencia Psicológica"/>
    <n v="0"/>
    <n v="1879.0725673190757"/>
    <n v="0"/>
  </r>
  <r>
    <n v="6"/>
    <n v="6107"/>
    <s v="O'Higgins"/>
    <s v="Las Cabras"/>
    <n v="4"/>
    <s v="Prevalencia Violencia Psicológica Leve Año"/>
    <x v="0"/>
    <x v="0"/>
    <n v="1"/>
    <s v="Violencia psicológica"/>
    <s v="No sufrió violencia psicológica leve en los últimos 12 meses"/>
    <n v="270103"/>
    <s v="Delitos violentos"/>
    <n v="270103008"/>
    <s v="Violencia Psicológica"/>
    <n v="0"/>
    <n v="5400.1357425302494"/>
    <n v="0"/>
  </r>
  <r>
    <n v="6"/>
    <n v="6107"/>
    <s v="O'Higgins"/>
    <s v="Las Cabras"/>
    <n v="4"/>
    <s v="Prevalencia Violencia Psicológica Leve Año"/>
    <x v="0"/>
    <x v="0"/>
    <n v="1"/>
    <s v="Violencia psicológica"/>
    <s v="Sufrió violencia psicológica leve en los últimos 12 meses"/>
    <n v="270103"/>
    <s v="Delitos violentos"/>
    <n v="270103008"/>
    <s v="Violencia Psicológica"/>
    <n v="0"/>
    <n v="1879.0725673190757"/>
    <n v="0"/>
  </r>
  <r>
    <n v="6"/>
    <n v="6108"/>
    <s v="O'Higgins"/>
    <s v="Machalí"/>
    <n v="1"/>
    <s v="Prevalencia Violencia Psicológica General Año"/>
    <x v="0"/>
    <x v="0"/>
    <n v="1"/>
    <s v="Violencia psicológica"/>
    <s v="No sufrió violencia psicológica general en los últimos 12 meses"/>
    <n v="270103"/>
    <s v="Delitos violentos"/>
    <n v="270103008"/>
    <s v="Violencia Psicológica"/>
    <n v="0"/>
    <n v="15429.448670829666"/>
    <n v="18401.440984810106"/>
  </r>
  <r>
    <n v="6"/>
    <n v="6108"/>
    <s v="O'Higgins"/>
    <s v="Machalí"/>
    <n v="1"/>
    <s v="Prevalencia Violencia Psicológica General Año"/>
    <x v="0"/>
    <x v="0"/>
    <n v="1"/>
    <s v="Violencia psicológica"/>
    <s v="Sufrió violencia psicológica general en los últimos 12 meses"/>
    <n v="270103"/>
    <s v="Delitos violentos"/>
    <n v="270103008"/>
    <s v="Violencia Psicológica"/>
    <n v="0"/>
    <n v="874.04180748130955"/>
    <n v="5662.0038078892858"/>
  </r>
  <r>
    <n v="6"/>
    <n v="6108"/>
    <s v="O'Higgins"/>
    <s v="Machalí"/>
    <n v="2"/>
    <s v="Prevalencia Violencia Psicológica General Vida (año o vida)"/>
    <x v="1"/>
    <x v="1"/>
    <n v="1"/>
    <s v="Violencia psicológica"/>
    <s v="No sufrió violencia psicológica antes ni durante los últimos doce meses"/>
    <n v="270103"/>
    <s v="Delitos violentos"/>
    <n v="270103008"/>
    <s v="Violencia Psicológica"/>
    <n v="0"/>
    <n v="13942.171834964696"/>
    <n v="16651.216355160312"/>
  </r>
  <r>
    <n v="6"/>
    <n v="6108"/>
    <s v="O'Higgins"/>
    <s v="Machalí"/>
    <n v="2"/>
    <s v="Prevalencia Violencia Psicológica General Vida (año o vida)"/>
    <x v="1"/>
    <x v="1"/>
    <n v="1"/>
    <s v="Violencia psicológica"/>
    <s v="Sufrió violencia psicológica antes o durante los últimos doce meses"/>
    <n v="270103"/>
    <s v="Delitos violentos"/>
    <n v="270103008"/>
    <s v="Violencia Psicológica"/>
    <n v="0"/>
    <n v="2361.3186433462774"/>
    <n v="7412.2284375390818"/>
  </r>
  <r>
    <n v="6"/>
    <n v="6108"/>
    <s v="O'Higgins"/>
    <s v="Machalí"/>
    <n v="3"/>
    <s v="Prevalencia Violencia Psicológica Grave Año"/>
    <x v="0"/>
    <x v="0"/>
    <n v="1"/>
    <s v="Violencia psicológica"/>
    <s v="No sufrió violencia psicológica grave en los últimos 12 meses"/>
    <n v="270103"/>
    <s v="Delitos violentos"/>
    <n v="270103008"/>
    <s v="Violencia Psicológica"/>
    <n v="0"/>
    <n v="16303.490478310974"/>
    <n v="21731.34739573329"/>
  </r>
  <r>
    <n v="6"/>
    <n v="6108"/>
    <s v="O'Higgins"/>
    <s v="Machalí"/>
    <n v="3"/>
    <s v="Prevalencia Violencia Psicológica Grave Año"/>
    <x v="0"/>
    <x v="0"/>
    <n v="1"/>
    <s v="Violencia psicológica"/>
    <s v="Sufrió violencia psicológica grave en los últimos 12 meses"/>
    <n v="270103"/>
    <s v="Delitos violentos"/>
    <n v="270103008"/>
    <s v="Violencia Psicológica"/>
    <n v="0"/>
    <n v="0"/>
    <n v="2332.0973969661045"/>
  </r>
  <r>
    <n v="6"/>
    <n v="6108"/>
    <s v="O'Higgins"/>
    <s v="Machalí"/>
    <n v="4"/>
    <s v="Prevalencia Violencia Psicológica Leve Año"/>
    <x v="0"/>
    <x v="0"/>
    <n v="1"/>
    <s v="Violencia psicológica"/>
    <s v="No sufrió violencia psicológica leve en los últimos 12 meses"/>
    <n v="270103"/>
    <s v="Delitos violentos"/>
    <n v="270103008"/>
    <s v="Violencia Psicológica"/>
    <n v="0"/>
    <n v="15429.448670829666"/>
    <n v="18401.440984810106"/>
  </r>
  <r>
    <n v="6"/>
    <n v="6108"/>
    <s v="O'Higgins"/>
    <s v="Machalí"/>
    <n v="4"/>
    <s v="Prevalencia Violencia Psicológica Leve Año"/>
    <x v="0"/>
    <x v="0"/>
    <n v="1"/>
    <s v="Violencia psicológica"/>
    <s v="Sufrió violencia psicológica leve en los últimos 12 meses"/>
    <n v="270103"/>
    <s v="Delitos violentos"/>
    <n v="270103008"/>
    <s v="Violencia Psicológica"/>
    <n v="0"/>
    <n v="874.04180748130955"/>
    <n v="5662.0038078892858"/>
  </r>
  <r>
    <n v="6"/>
    <n v="6110"/>
    <s v="O'Higgins"/>
    <s v="Mostazal"/>
    <n v="1"/>
    <s v="Prevalencia Violencia Psicológica General Año"/>
    <x v="0"/>
    <x v="0"/>
    <n v="1"/>
    <s v="Violencia psicológica"/>
    <s v="No sufrió violencia psicológica general en los últimos 12 meses"/>
    <n v="270103"/>
    <s v="Delitos violentos"/>
    <n v="270103008"/>
    <s v="Violencia Psicológica"/>
    <n v="0"/>
    <n v="21770.509899505665"/>
    <n v="34046.840854408998"/>
  </r>
  <r>
    <n v="6"/>
    <n v="6110"/>
    <s v="O'Higgins"/>
    <s v="Mostazal"/>
    <n v="1"/>
    <s v="Prevalencia Violencia Psicológica General Año"/>
    <x v="0"/>
    <x v="0"/>
    <n v="1"/>
    <s v="Violencia psicológica"/>
    <s v="Sufrió violencia psicológica general en los últimos 12 meses"/>
    <n v="270103"/>
    <s v="Delitos violentos"/>
    <n v="270103008"/>
    <s v="Violencia Psicológica"/>
    <n v="0"/>
    <n v="1715.4804532650844"/>
    <n v="3818.4111949678918"/>
  </r>
  <r>
    <n v="6"/>
    <n v="6110"/>
    <s v="O'Higgins"/>
    <s v="Mostazal"/>
    <n v="2"/>
    <s v="Prevalencia Violencia Psicológica General Vida (año o vida)"/>
    <x v="1"/>
    <x v="1"/>
    <n v="1"/>
    <s v="Violencia psicológica"/>
    <s v="No sufrió violencia psicológica antes ni durante los últimos doce meses"/>
    <n v="270103"/>
    <s v="Delitos violentos"/>
    <n v="270103008"/>
    <s v="Violencia Psicológica"/>
    <n v="0"/>
    <n v="21770.509899505665"/>
    <n v="19846.804395743216"/>
  </r>
  <r>
    <n v="6"/>
    <n v="6110"/>
    <s v="O'Higgins"/>
    <s v="Mostazal"/>
    <n v="2"/>
    <s v="Prevalencia Violencia Psicológica General Vida (año o vida)"/>
    <x v="1"/>
    <x v="1"/>
    <n v="1"/>
    <s v="Violencia psicológica"/>
    <s v="Sufrió violencia psicológica antes o durante los últimos doce meses"/>
    <n v="270103"/>
    <s v="Delitos violentos"/>
    <n v="270103008"/>
    <s v="Violencia Psicológica"/>
    <n v="0"/>
    <n v="1715.4804532650844"/>
    <n v="18018.447653633688"/>
  </r>
  <r>
    <n v="6"/>
    <n v="6110"/>
    <s v="O'Higgins"/>
    <s v="Mostazal"/>
    <n v="3"/>
    <s v="Prevalencia Violencia Psicológica Grave Año"/>
    <x v="0"/>
    <x v="0"/>
    <n v="1"/>
    <s v="Violencia psicológica"/>
    <s v="No sufrió violencia psicológica grave en los últimos 12 meses"/>
    <n v="270103"/>
    <s v="Delitos violentos"/>
    <n v="270103008"/>
    <s v="Violencia Psicológica"/>
    <n v="0"/>
    <n v="23485.990352770743"/>
    <n v="37865.252049376897"/>
  </r>
  <r>
    <n v="6"/>
    <n v="6110"/>
    <s v="O'Higgins"/>
    <s v="Mostazal"/>
    <n v="4"/>
    <s v="Prevalencia Violencia Psicológica Leve Año"/>
    <x v="0"/>
    <x v="0"/>
    <n v="1"/>
    <s v="Violencia psicológica"/>
    <s v="No sufrió violencia psicológica leve en los últimos 12 meses"/>
    <n v="270103"/>
    <s v="Delitos violentos"/>
    <n v="270103008"/>
    <s v="Violencia Psicológica"/>
    <n v="0"/>
    <n v="21770.509899505665"/>
    <n v="34046.840854408998"/>
  </r>
  <r>
    <n v="6"/>
    <n v="6110"/>
    <s v="O'Higgins"/>
    <s v="Mostazal"/>
    <n v="4"/>
    <s v="Prevalencia Violencia Psicológica Leve Año"/>
    <x v="0"/>
    <x v="0"/>
    <n v="1"/>
    <s v="Violencia psicológica"/>
    <s v="Sufrió violencia psicológica leve en los últimos 12 meses"/>
    <n v="270103"/>
    <s v="Delitos violentos"/>
    <n v="270103008"/>
    <s v="Violencia Psicológica"/>
    <n v="0"/>
    <n v="1715.4804532650844"/>
    <n v="3818.4111949678918"/>
  </r>
  <r>
    <n v="6"/>
    <n v="6111"/>
    <s v="O'Higgins"/>
    <s v="Olivar"/>
    <n v="1"/>
    <s v="Prevalencia Violencia Psicológica General Año"/>
    <x v="0"/>
    <x v="0"/>
    <n v="1"/>
    <s v="Violencia psicológica"/>
    <s v="No sufrió violencia psicológica general en los últimos 12 meses"/>
    <n v="270103"/>
    <s v="Delitos violentos"/>
    <n v="270103008"/>
    <s v="Violencia Psicológica"/>
    <n v="0"/>
    <n v="11480.010920515238"/>
    <n v="0"/>
  </r>
  <r>
    <n v="6"/>
    <n v="6111"/>
    <s v="O'Higgins"/>
    <s v="Olivar"/>
    <n v="1"/>
    <s v="Prevalencia Violencia Psicológica General Año"/>
    <x v="0"/>
    <x v="0"/>
    <n v="1"/>
    <s v="Violencia psicológica"/>
    <s v="Sufrió violencia psicológica general en los últimos 12 meses"/>
    <n v="270103"/>
    <s v="Delitos violentos"/>
    <n v="270103008"/>
    <s v="Violencia Psicológica"/>
    <n v="0"/>
    <n v="6818.5752531250591"/>
    <n v="0"/>
  </r>
  <r>
    <n v="6"/>
    <n v="6111"/>
    <s v="O'Higgins"/>
    <s v="Olivar"/>
    <n v="2"/>
    <s v="Prevalencia Violencia Psicológica General Vida (año o vida)"/>
    <x v="1"/>
    <x v="1"/>
    <n v="1"/>
    <s v="Violencia psicológica"/>
    <s v="No sufrió violencia psicológica antes ni durante los últimos doce meses"/>
    <n v="270103"/>
    <s v="Delitos violentos"/>
    <n v="270103008"/>
    <s v="Violencia Psicológica"/>
    <n v="0"/>
    <n v="11480.010920515238"/>
    <n v="0"/>
  </r>
  <r>
    <n v="6"/>
    <n v="6111"/>
    <s v="O'Higgins"/>
    <s v="Olivar"/>
    <n v="2"/>
    <s v="Prevalencia Violencia Psicológica General Vida (año o vida)"/>
    <x v="1"/>
    <x v="1"/>
    <n v="1"/>
    <s v="Violencia psicológica"/>
    <s v="Sufrió violencia psicológica antes o durante los últimos doce meses"/>
    <n v="270103"/>
    <s v="Delitos violentos"/>
    <n v="270103008"/>
    <s v="Violencia Psicológica"/>
    <n v="0"/>
    <n v="6818.5752531250591"/>
    <n v="0"/>
  </r>
  <r>
    <n v="6"/>
    <n v="6111"/>
    <s v="O'Higgins"/>
    <s v="Olivar"/>
    <n v="3"/>
    <s v="Prevalencia Violencia Psicológica Grave Año"/>
    <x v="0"/>
    <x v="0"/>
    <n v="1"/>
    <s v="Violencia psicológica"/>
    <s v="No sufrió violencia psicológica grave en los últimos 12 meses"/>
    <n v="270103"/>
    <s v="Delitos violentos"/>
    <n v="270103008"/>
    <s v="Violencia Psicológica"/>
    <n v="0"/>
    <n v="18298.586173640299"/>
    <n v="0"/>
  </r>
  <r>
    <n v="6"/>
    <n v="6111"/>
    <s v="O'Higgins"/>
    <s v="Olivar"/>
    <n v="4"/>
    <s v="Prevalencia Violencia Psicológica Leve Año"/>
    <x v="0"/>
    <x v="0"/>
    <n v="1"/>
    <s v="Violencia psicológica"/>
    <s v="No sufrió violencia psicológica leve en los últimos 12 meses"/>
    <n v="270103"/>
    <s v="Delitos violentos"/>
    <n v="270103008"/>
    <s v="Violencia Psicológica"/>
    <n v="0"/>
    <n v="11480.010920515238"/>
    <n v="0"/>
  </r>
  <r>
    <n v="6"/>
    <n v="6111"/>
    <s v="O'Higgins"/>
    <s v="Olivar"/>
    <n v="4"/>
    <s v="Prevalencia Violencia Psicológica Leve Año"/>
    <x v="0"/>
    <x v="0"/>
    <n v="1"/>
    <s v="Violencia psicológica"/>
    <s v="Sufrió violencia psicológica leve en los últimos 12 meses"/>
    <n v="270103"/>
    <s v="Delitos violentos"/>
    <n v="270103008"/>
    <s v="Violencia Psicológica"/>
    <n v="0"/>
    <n v="6818.5752531250591"/>
    <n v="0"/>
  </r>
  <r>
    <n v="6"/>
    <n v="6112"/>
    <s v="O'Higgins"/>
    <s v="Peumo"/>
    <n v="1"/>
    <s v="Prevalencia Violencia Psicológica General Año"/>
    <x v="0"/>
    <x v="0"/>
    <n v="1"/>
    <s v="Violencia psicológica"/>
    <s v="No sufrió violencia psicológica general en los últimos 12 meses"/>
    <n v="270103"/>
    <s v="Delitos violentos"/>
    <n v="270103008"/>
    <s v="Violencia Psicológica"/>
    <n v="0"/>
    <n v="64461.899922535849"/>
    <n v="0"/>
  </r>
  <r>
    <n v="6"/>
    <n v="6112"/>
    <s v="O'Higgins"/>
    <s v="Peumo"/>
    <n v="1"/>
    <s v="Prevalencia Violencia Psicológica General Año"/>
    <x v="0"/>
    <x v="0"/>
    <n v="1"/>
    <s v="Violencia psicológica"/>
    <s v="Sufrió violencia psicológica general en los últimos 12 meses"/>
    <n v="270103"/>
    <s v="Delitos violentos"/>
    <n v="270103008"/>
    <s v="Violencia Psicológica"/>
    <n v="0"/>
    <n v="2505.2910052910051"/>
    <n v="0"/>
  </r>
  <r>
    <n v="6"/>
    <n v="6112"/>
    <s v="O'Higgins"/>
    <s v="Peumo"/>
    <n v="2"/>
    <s v="Prevalencia Violencia Psicológica General Vida (año o vida)"/>
    <x v="1"/>
    <x v="1"/>
    <n v="1"/>
    <s v="Violencia psicológica"/>
    <s v="No sufrió violencia psicológica antes ni durante los últimos doce meses"/>
    <n v="270103"/>
    <s v="Delitos violentos"/>
    <n v="270103008"/>
    <s v="Violencia Psicológica"/>
    <n v="0"/>
    <n v="51935.444896080808"/>
    <n v="0"/>
  </r>
  <r>
    <n v="6"/>
    <n v="6112"/>
    <s v="O'Higgins"/>
    <s v="Peumo"/>
    <n v="2"/>
    <s v="Prevalencia Violencia Psicológica General Vida (año o vida)"/>
    <x v="1"/>
    <x v="1"/>
    <n v="1"/>
    <s v="Violencia psicológica"/>
    <s v="Sufrió violencia psicológica antes o durante los últimos doce meses"/>
    <n v="270103"/>
    <s v="Delitos violentos"/>
    <n v="270103008"/>
    <s v="Violencia Psicológica"/>
    <n v="0"/>
    <n v="15031.746031746032"/>
    <n v="0"/>
  </r>
  <r>
    <n v="6"/>
    <n v="6112"/>
    <s v="O'Higgins"/>
    <s v="Peumo"/>
    <n v="3"/>
    <s v="Prevalencia Violencia Psicológica Grave Año"/>
    <x v="0"/>
    <x v="0"/>
    <n v="1"/>
    <s v="Violencia psicológica"/>
    <s v="No sufrió violencia psicológica grave en los últimos 12 meses"/>
    <n v="270103"/>
    <s v="Delitos violentos"/>
    <n v="270103008"/>
    <s v="Violencia Psicológica"/>
    <n v="0"/>
    <n v="66967.190927826858"/>
    <n v="0"/>
  </r>
  <r>
    <n v="6"/>
    <n v="6112"/>
    <s v="O'Higgins"/>
    <s v="Peumo"/>
    <n v="4"/>
    <s v="Prevalencia Violencia Psicológica Leve Año"/>
    <x v="0"/>
    <x v="0"/>
    <n v="1"/>
    <s v="Violencia psicológica"/>
    <s v="No sufrió violencia psicológica leve en los últimos 12 meses"/>
    <n v="270103"/>
    <s v="Delitos violentos"/>
    <n v="270103008"/>
    <s v="Violencia Psicológica"/>
    <n v="0"/>
    <n v="64461.899922535849"/>
    <n v="0"/>
  </r>
  <r>
    <n v="6"/>
    <n v="6112"/>
    <s v="O'Higgins"/>
    <s v="Peumo"/>
    <n v="4"/>
    <s v="Prevalencia Violencia Psicológica Leve Año"/>
    <x v="0"/>
    <x v="0"/>
    <n v="1"/>
    <s v="Violencia psicológica"/>
    <s v="Sufrió violencia psicológica leve en los últimos 12 meses"/>
    <n v="270103"/>
    <s v="Delitos violentos"/>
    <n v="270103008"/>
    <s v="Violencia Psicológica"/>
    <n v="0"/>
    <n v="2505.2910052910051"/>
    <n v="0"/>
  </r>
  <r>
    <n v="6"/>
    <n v="6115"/>
    <s v="O'Higgins"/>
    <s v="Rengo"/>
    <n v="1"/>
    <s v="Prevalencia Violencia Psicológica General Año"/>
    <x v="0"/>
    <x v="0"/>
    <n v="1"/>
    <s v="Violencia psicológica"/>
    <s v="No sufrió violencia psicológica general en los últimos 12 meses"/>
    <n v="270103"/>
    <s v="Delitos violentos"/>
    <n v="270103008"/>
    <s v="Violencia Psicológica"/>
    <n v="19182.174002609354"/>
    <n v="13769.520688973134"/>
    <n v="25853.443968455649"/>
  </r>
  <r>
    <n v="6"/>
    <n v="6115"/>
    <s v="O'Higgins"/>
    <s v="Rengo"/>
    <n v="1"/>
    <s v="Prevalencia Violencia Psicológica General Año"/>
    <x v="0"/>
    <x v="0"/>
    <n v="1"/>
    <s v="Violencia psicológica"/>
    <s v="Sufrió violencia psicológica general en los últimos 12 meses"/>
    <n v="270103"/>
    <s v="Delitos violentos"/>
    <n v="270103008"/>
    <s v="Violencia Psicológica"/>
    <n v="1869.4637094005357"/>
    <n v="6027.8960806243322"/>
    <n v="3376.281682356082"/>
  </r>
  <r>
    <n v="6"/>
    <n v="6115"/>
    <s v="O'Higgins"/>
    <s v="Rengo"/>
    <n v="2"/>
    <s v="Prevalencia Violencia Psicológica General Vida (año o vida)"/>
    <x v="1"/>
    <x v="1"/>
    <n v="1"/>
    <s v="Violencia psicológica"/>
    <s v="No sufrió violencia psicológica antes ni durante los últimos doce meses"/>
    <n v="270103"/>
    <s v="Delitos violentos"/>
    <n v="270103008"/>
    <s v="Violencia Psicológica"/>
    <n v="12802.99388862185"/>
    <n v="11781.112827424873"/>
    <n v="21476.372926238178"/>
  </r>
  <r>
    <n v="6"/>
    <n v="6115"/>
    <s v="O'Higgins"/>
    <s v="Rengo"/>
    <n v="2"/>
    <s v="Prevalencia Violencia Psicológica General Vida (año o vida)"/>
    <x v="1"/>
    <x v="1"/>
    <n v="1"/>
    <s v="Violencia psicológica"/>
    <s v="Sufrió violencia psicológica antes o durante los últimos doce meses"/>
    <n v="270103"/>
    <s v="Delitos violentos"/>
    <n v="270103008"/>
    <s v="Violencia Psicológica"/>
    <n v="8248.6438233880381"/>
    <n v="8016.3039421725944"/>
    <n v="7753.3527245735522"/>
  </r>
  <r>
    <n v="6"/>
    <n v="6115"/>
    <s v="O'Higgins"/>
    <s v="Rengo"/>
    <n v="3"/>
    <s v="Prevalencia Violencia Psicológica Grave Año"/>
    <x v="0"/>
    <x v="0"/>
    <n v="1"/>
    <s v="Violencia psicológica"/>
    <s v="No sufrió violencia psicológica grave en los últimos 12 meses"/>
    <n v="270103"/>
    <s v="Delitos violentos"/>
    <n v="270103008"/>
    <s v="Violencia Psicológica"/>
    <n v="20567.534161917189"/>
    <n v="17072.47869228329"/>
    <n v="27541.584809633692"/>
  </r>
  <r>
    <n v="6"/>
    <n v="6115"/>
    <s v="O'Higgins"/>
    <s v="Rengo"/>
    <n v="3"/>
    <s v="Prevalencia Violencia Psicológica Grave Año"/>
    <x v="0"/>
    <x v="0"/>
    <n v="1"/>
    <s v="Violencia psicológica"/>
    <s v="Sufrió violencia psicológica grave en los últimos 12 meses"/>
    <n v="270103"/>
    <s v="Delitos violentos"/>
    <n v="270103008"/>
    <s v="Violencia Psicológica"/>
    <n v="484.10355009270069"/>
    <n v="2724.9380773141806"/>
    <n v="1688.140841178041"/>
  </r>
  <r>
    <n v="6"/>
    <n v="6115"/>
    <s v="O'Higgins"/>
    <s v="Rengo"/>
    <n v="4"/>
    <s v="Prevalencia Violencia Psicológica Leve Año"/>
    <x v="0"/>
    <x v="0"/>
    <n v="1"/>
    <s v="Violencia psicológica"/>
    <s v="No sufrió violencia psicológica leve en los últimos 12 meses"/>
    <n v="270103"/>
    <s v="Delitos violentos"/>
    <n v="270103008"/>
    <s v="Violencia Psicológica"/>
    <n v="19182.174002609354"/>
    <n v="14370.663304292644"/>
    <n v="25853.443968455649"/>
  </r>
  <r>
    <n v="6"/>
    <n v="6115"/>
    <s v="O'Higgins"/>
    <s v="Rengo"/>
    <n v="4"/>
    <s v="Prevalencia Violencia Psicológica Leve Año"/>
    <x v="0"/>
    <x v="0"/>
    <n v="1"/>
    <s v="Violencia psicológica"/>
    <s v="Sufrió violencia psicológica leve en los últimos 12 meses"/>
    <n v="270103"/>
    <s v="Delitos violentos"/>
    <n v="270103008"/>
    <s v="Violencia Psicológica"/>
    <n v="1869.4637094005357"/>
    <n v="5426.7534653048224"/>
    <n v="3376.281682356082"/>
  </r>
  <r>
    <n v="6"/>
    <n v="6116"/>
    <s v="O'Higgins"/>
    <s v="Requínoa"/>
    <n v="1"/>
    <s v="Prevalencia Violencia Psicológica General Año"/>
    <x v="0"/>
    <x v="0"/>
    <n v="1"/>
    <s v="Violencia psicológica"/>
    <s v="No sufrió violencia psicológica general en los últimos 12 meses"/>
    <n v="270103"/>
    <s v="Delitos violentos"/>
    <n v="270103008"/>
    <s v="Violencia Psicológica"/>
    <n v="0"/>
    <n v="30998.209149709568"/>
    <n v="15830.446840059885"/>
  </r>
  <r>
    <n v="6"/>
    <n v="6116"/>
    <s v="O'Higgins"/>
    <s v="Requínoa"/>
    <n v="1"/>
    <s v="Prevalencia Violencia Psicológica General Año"/>
    <x v="0"/>
    <x v="0"/>
    <n v="1"/>
    <s v="Violencia psicológica"/>
    <s v="Sufrió violencia psicológica general en los últimos 12 meses"/>
    <n v="270103"/>
    <s v="Delitos violentos"/>
    <n v="270103008"/>
    <s v="Violencia Psicológica"/>
    <n v="0"/>
    <n v="3118.9263808268533"/>
    <n v="3541.2549139459679"/>
  </r>
  <r>
    <n v="6"/>
    <n v="6116"/>
    <s v="O'Higgins"/>
    <s v="Requínoa"/>
    <n v="2"/>
    <s v="Prevalencia Violencia Psicológica General Vida (año o vida)"/>
    <x v="1"/>
    <x v="1"/>
    <n v="1"/>
    <s v="Violencia psicológica"/>
    <s v="No sufrió violencia psicológica antes ni durante los últimos doce meses"/>
    <n v="270103"/>
    <s v="Delitos violentos"/>
    <n v="270103008"/>
    <s v="Violencia Psicológica"/>
    <n v="0"/>
    <n v="30998.209149709568"/>
    <n v="7915.2234200299426"/>
  </r>
  <r>
    <n v="6"/>
    <n v="6116"/>
    <s v="O'Higgins"/>
    <s v="Requínoa"/>
    <n v="2"/>
    <s v="Prevalencia Violencia Psicológica General Vida (año o vida)"/>
    <x v="1"/>
    <x v="1"/>
    <n v="1"/>
    <s v="Violencia psicológica"/>
    <s v="Sufrió violencia psicológica antes o durante los últimos doce meses"/>
    <n v="270103"/>
    <s v="Delitos violentos"/>
    <n v="270103008"/>
    <s v="Violencia Psicológica"/>
    <n v="0"/>
    <n v="3118.9263808268533"/>
    <n v="11456.478333975911"/>
  </r>
  <r>
    <n v="6"/>
    <n v="6116"/>
    <s v="O'Higgins"/>
    <s v="Requínoa"/>
    <n v="3"/>
    <s v="Prevalencia Violencia Psicológica Grave Año"/>
    <x v="0"/>
    <x v="0"/>
    <n v="1"/>
    <s v="Violencia psicológica"/>
    <s v="No sufrió violencia psicológica grave en los últimos 12 meses"/>
    <n v="270103"/>
    <s v="Delitos violentos"/>
    <n v="270103008"/>
    <s v="Violencia Psicológica"/>
    <n v="0"/>
    <n v="34117.135530536427"/>
    <n v="19371.701754005855"/>
  </r>
  <r>
    <n v="6"/>
    <n v="6116"/>
    <s v="O'Higgins"/>
    <s v="Requínoa"/>
    <n v="4"/>
    <s v="Prevalencia Violencia Psicológica Leve Año"/>
    <x v="0"/>
    <x v="0"/>
    <n v="1"/>
    <s v="Violencia psicológica"/>
    <s v="No sufrió violencia psicológica leve en los últimos 12 meses"/>
    <n v="270103"/>
    <s v="Delitos violentos"/>
    <n v="270103008"/>
    <s v="Violencia Psicológica"/>
    <n v="0"/>
    <n v="30998.209149709568"/>
    <n v="15830.446840059885"/>
  </r>
  <r>
    <n v="6"/>
    <n v="6116"/>
    <s v="O'Higgins"/>
    <s v="Requínoa"/>
    <n v="4"/>
    <s v="Prevalencia Violencia Psicológica Leve Año"/>
    <x v="0"/>
    <x v="0"/>
    <n v="1"/>
    <s v="Violencia psicológica"/>
    <s v="Sufrió violencia psicológica leve en los últimos 12 meses"/>
    <n v="270103"/>
    <s v="Delitos violentos"/>
    <n v="270103008"/>
    <s v="Violencia Psicológica"/>
    <n v="0"/>
    <n v="3118.9263808268533"/>
    <n v="3541.2549139459679"/>
  </r>
  <r>
    <n v="6"/>
    <n v="6117"/>
    <s v="O'Higgins"/>
    <s v="San Vicente"/>
    <n v="1"/>
    <s v="Prevalencia Violencia Psicológica General Año"/>
    <x v="0"/>
    <x v="0"/>
    <n v="1"/>
    <s v="Violencia psicológica"/>
    <s v="No sufrió violencia psicológica general en los últimos 12 meses"/>
    <n v="270103"/>
    <s v="Delitos violentos"/>
    <n v="270103008"/>
    <s v="Violencia Psicológica"/>
    <n v="15305.129812577012"/>
    <n v="11886.634867853983"/>
    <n v="0"/>
  </r>
  <r>
    <n v="6"/>
    <n v="6117"/>
    <s v="O'Higgins"/>
    <s v="San Vicente"/>
    <n v="1"/>
    <s v="Prevalencia Violencia Psicológica General Año"/>
    <x v="0"/>
    <x v="0"/>
    <n v="1"/>
    <s v="Violencia psicológica"/>
    <s v="Sufrió violencia psicológica general en los últimos 12 meses"/>
    <n v="270103"/>
    <s v="Delitos violentos"/>
    <n v="270103008"/>
    <s v="Violencia Psicológica"/>
    <n v="559.89104822845286"/>
    <n v="0"/>
    <n v="0"/>
  </r>
  <r>
    <n v="6"/>
    <n v="6117"/>
    <s v="O'Higgins"/>
    <s v="San Vicente"/>
    <n v="2"/>
    <s v="Prevalencia Violencia Psicológica General Vida (año o vida)"/>
    <x v="1"/>
    <x v="1"/>
    <n v="1"/>
    <s v="Violencia psicológica"/>
    <s v="No sufrió violencia psicológica antes ni durante los últimos doce meses"/>
    <n v="270103"/>
    <s v="Delitos violentos"/>
    <n v="270103008"/>
    <s v="Violencia Psicológica"/>
    <n v="12081.973237640243"/>
    <n v="9042.4911244157465"/>
    <n v="0"/>
  </r>
  <r>
    <n v="6"/>
    <n v="6117"/>
    <s v="O'Higgins"/>
    <s v="San Vicente"/>
    <n v="2"/>
    <s v="Prevalencia Violencia Psicológica General Vida (año o vida)"/>
    <x v="1"/>
    <x v="1"/>
    <n v="1"/>
    <s v="Violencia psicológica"/>
    <s v="Sufrió violencia psicológica antes o durante los últimos doce meses"/>
    <n v="270103"/>
    <s v="Delitos violentos"/>
    <n v="270103008"/>
    <s v="Violencia Psicológica"/>
    <n v="3783.0476231652219"/>
    <n v="2844.1437434382369"/>
    <n v="0"/>
  </r>
  <r>
    <n v="6"/>
    <n v="6117"/>
    <s v="O'Higgins"/>
    <s v="San Vicente"/>
    <n v="3"/>
    <s v="Prevalencia Violencia Psicológica Grave Año"/>
    <x v="0"/>
    <x v="0"/>
    <n v="1"/>
    <s v="Violencia psicológica"/>
    <s v="No sufrió violencia psicológica grave en los últimos 12 meses"/>
    <n v="270103"/>
    <s v="Delitos violentos"/>
    <n v="270103008"/>
    <s v="Violencia Psicológica"/>
    <n v="15865.020860805465"/>
    <n v="11886.634867853983"/>
    <n v="0"/>
  </r>
  <r>
    <n v="6"/>
    <n v="6117"/>
    <s v="O'Higgins"/>
    <s v="San Vicente"/>
    <n v="4"/>
    <s v="Prevalencia Violencia Psicológica Leve Año"/>
    <x v="0"/>
    <x v="0"/>
    <n v="1"/>
    <s v="Violencia psicológica"/>
    <s v="No sufrió violencia psicológica leve en los últimos 12 meses"/>
    <n v="270103"/>
    <s v="Delitos violentos"/>
    <n v="270103008"/>
    <s v="Violencia Psicológica"/>
    <n v="15305.129812577012"/>
    <n v="11886.634867853983"/>
    <n v="0"/>
  </r>
  <r>
    <n v="6"/>
    <n v="6117"/>
    <s v="O'Higgins"/>
    <s v="San Vicente"/>
    <n v="4"/>
    <s v="Prevalencia Violencia Psicológica Leve Año"/>
    <x v="0"/>
    <x v="0"/>
    <n v="1"/>
    <s v="Violencia psicológica"/>
    <s v="Sufrió violencia psicológica leve en los últimos 12 meses"/>
    <n v="270103"/>
    <s v="Delitos violentos"/>
    <n v="270103008"/>
    <s v="Violencia Psicológica"/>
    <n v="559.89104822845286"/>
    <n v="0"/>
    <n v="0"/>
  </r>
  <r>
    <n v="6"/>
    <n v="6201"/>
    <s v="O'Higgins"/>
    <s v="Pichilemu"/>
    <n v="1"/>
    <s v="Prevalencia Violencia Psicológica General Año"/>
    <x v="0"/>
    <x v="0"/>
    <n v="1"/>
    <s v="Violencia psicológica"/>
    <s v="No sufrió violencia psicológica general en los últimos 12 meses"/>
    <n v="270103"/>
    <s v="Delitos violentos"/>
    <n v="270103008"/>
    <s v="Violencia Psicológica"/>
    <n v="0"/>
    <n v="72042.706162424816"/>
    <n v="0"/>
  </r>
  <r>
    <n v="6"/>
    <n v="6201"/>
    <s v="O'Higgins"/>
    <s v="Pichilemu"/>
    <n v="1"/>
    <s v="Prevalencia Violencia Psicológica General Año"/>
    <x v="0"/>
    <x v="0"/>
    <n v="1"/>
    <s v="Violencia psicológica"/>
    <s v="Sufrió violencia psicológica general en los últimos 12 meses"/>
    <n v="270103"/>
    <s v="Delitos violentos"/>
    <n v="270103008"/>
    <s v="Violencia Psicológica"/>
    <n v="0"/>
    <n v="41504.793745864714"/>
    <n v="0"/>
  </r>
  <r>
    <n v="6"/>
    <n v="6201"/>
    <s v="O'Higgins"/>
    <s v="Pichilemu"/>
    <n v="2"/>
    <s v="Prevalencia Violencia Psicológica General Vida (año o vida)"/>
    <x v="1"/>
    <x v="1"/>
    <n v="1"/>
    <s v="Violencia psicológica"/>
    <s v="No sufrió violencia psicológica antes ni durante los últimos doce meses"/>
    <n v="270103"/>
    <s v="Delitos violentos"/>
    <n v="270103008"/>
    <s v="Violencia Psicológica"/>
    <n v="0"/>
    <n v="67023.815442968786"/>
    <n v="0"/>
  </r>
  <r>
    <n v="6"/>
    <n v="6201"/>
    <s v="O'Higgins"/>
    <s v="Pichilemu"/>
    <n v="2"/>
    <s v="Prevalencia Violencia Psicológica General Vida (año o vida)"/>
    <x v="1"/>
    <x v="1"/>
    <n v="1"/>
    <s v="Violencia psicológica"/>
    <s v="Sufrió violencia psicológica antes o durante los últimos doce meses"/>
    <n v="270103"/>
    <s v="Delitos violentos"/>
    <n v="270103008"/>
    <s v="Violencia Psicológica"/>
    <n v="0"/>
    <n v="46523.684465320737"/>
    <n v="0"/>
  </r>
  <r>
    <n v="6"/>
    <n v="6201"/>
    <s v="O'Higgins"/>
    <s v="Pichilemu"/>
    <n v="3"/>
    <s v="Prevalencia Violencia Psicológica Grave Año"/>
    <x v="0"/>
    <x v="0"/>
    <n v="1"/>
    <s v="Violencia psicológica"/>
    <s v="No sufrió violencia psicológica grave en los últimos 12 meses"/>
    <n v="270103"/>
    <s v="Delitos violentos"/>
    <n v="270103008"/>
    <s v="Violencia Psicológica"/>
    <n v="0"/>
    <n v="110703.44136407788"/>
    <n v="0"/>
  </r>
  <r>
    <n v="6"/>
    <n v="6201"/>
    <s v="O'Higgins"/>
    <s v="Pichilemu"/>
    <n v="3"/>
    <s v="Prevalencia Violencia Psicológica Grave Año"/>
    <x v="0"/>
    <x v="0"/>
    <n v="1"/>
    <s v="Violencia psicológica"/>
    <s v="Sufrió violencia psicológica grave en los últimos 12 meses"/>
    <n v="270103"/>
    <s v="Delitos violentos"/>
    <n v="270103008"/>
    <s v="Violencia Psicológica"/>
    <n v="0"/>
    <n v="2844.0585442116476"/>
    <n v="0"/>
  </r>
  <r>
    <n v="6"/>
    <n v="6201"/>
    <s v="O'Higgins"/>
    <s v="Pichilemu"/>
    <n v="4"/>
    <s v="Prevalencia Violencia Psicológica Leve Año"/>
    <x v="0"/>
    <x v="0"/>
    <n v="1"/>
    <s v="Violencia psicológica"/>
    <s v="No sufrió violencia psicológica leve en los últimos 12 meses"/>
    <n v="270103"/>
    <s v="Delitos violentos"/>
    <n v="270103008"/>
    <s v="Violencia Psicológica"/>
    <n v="0"/>
    <n v="72042.706162424816"/>
    <n v="0"/>
  </r>
  <r>
    <n v="6"/>
    <n v="6201"/>
    <s v="O'Higgins"/>
    <s v="Pichilemu"/>
    <n v="4"/>
    <s v="Prevalencia Violencia Psicológica Leve Año"/>
    <x v="0"/>
    <x v="0"/>
    <n v="1"/>
    <s v="Violencia psicológica"/>
    <s v="Sufrió violencia psicológica leve en los últimos 12 meses"/>
    <n v="270103"/>
    <s v="Delitos violentos"/>
    <n v="270103008"/>
    <s v="Violencia Psicológica"/>
    <n v="0"/>
    <n v="41504.793745864714"/>
    <n v="0"/>
  </r>
  <r>
    <n v="6"/>
    <n v="6203"/>
    <s v="O'Higgins"/>
    <s v="Litueche"/>
    <n v="1"/>
    <s v="Prevalencia Violencia Psicológica General Año"/>
    <x v="0"/>
    <x v="0"/>
    <n v="1"/>
    <s v="Violencia psicológica"/>
    <s v="No sufrió violencia psicológica general en los últimos 12 meses"/>
    <n v="270103"/>
    <s v="Delitos violentos"/>
    <n v="270103008"/>
    <s v="Violencia Psicológica"/>
    <n v="0"/>
    <n v="17957.938908997086"/>
    <n v="0"/>
  </r>
  <r>
    <n v="6"/>
    <n v="6203"/>
    <s v="O'Higgins"/>
    <s v="Litueche"/>
    <n v="1"/>
    <s v="Prevalencia Violencia Psicológica General Año"/>
    <x v="0"/>
    <x v="0"/>
    <n v="1"/>
    <s v="Violencia psicológica"/>
    <s v="Sufrió violencia psicológica general en los últimos 12 meses"/>
    <n v="270103"/>
    <s v="Delitos violentos"/>
    <n v="270103008"/>
    <s v="Violencia Psicológica"/>
    <n v="0"/>
    <n v="16223.913550772764"/>
    <n v="0"/>
  </r>
  <r>
    <n v="6"/>
    <n v="6203"/>
    <s v="O'Higgins"/>
    <s v="Litueche"/>
    <n v="2"/>
    <s v="Prevalencia Violencia Psicológica General Vida (año o vida)"/>
    <x v="1"/>
    <x v="1"/>
    <n v="1"/>
    <s v="Violencia psicológica"/>
    <s v="No sufrió violencia psicológica antes ni durante los últimos doce meses"/>
    <n v="270103"/>
    <s v="Delitos violentos"/>
    <n v="270103008"/>
    <s v="Violencia Psicológica"/>
    <n v="0"/>
    <n v="7369.209978303662"/>
    <n v="0"/>
  </r>
  <r>
    <n v="6"/>
    <n v="6203"/>
    <s v="O'Higgins"/>
    <s v="Litueche"/>
    <n v="2"/>
    <s v="Prevalencia Violencia Psicológica General Vida (año o vida)"/>
    <x v="1"/>
    <x v="1"/>
    <n v="1"/>
    <s v="Violencia psicológica"/>
    <s v="Sufrió violencia psicológica antes o durante los últimos doce meses"/>
    <n v="270103"/>
    <s v="Delitos violentos"/>
    <n v="270103008"/>
    <s v="Violencia Psicológica"/>
    <n v="0"/>
    <n v="26812.642481466188"/>
    <n v="0"/>
  </r>
  <r>
    <n v="6"/>
    <n v="6203"/>
    <s v="O'Higgins"/>
    <s v="Litueche"/>
    <n v="3"/>
    <s v="Prevalencia Violencia Psicológica Grave Año"/>
    <x v="0"/>
    <x v="0"/>
    <n v="1"/>
    <s v="Violencia psicológica"/>
    <s v="No sufrió violencia psicológica grave en los últimos 12 meses"/>
    <n v="270103"/>
    <s v="Delitos violentos"/>
    <n v="270103008"/>
    <s v="Violencia Psicológica"/>
    <n v="0"/>
    <n v="23593.123529076427"/>
    <n v="0"/>
  </r>
  <r>
    <n v="6"/>
    <n v="6203"/>
    <s v="O'Higgins"/>
    <s v="Litueche"/>
    <n v="3"/>
    <s v="Prevalencia Violencia Psicológica Grave Año"/>
    <x v="0"/>
    <x v="0"/>
    <n v="1"/>
    <s v="Violencia psicológica"/>
    <s v="Sufrió violencia psicológica grave en los últimos 12 meses"/>
    <n v="270103"/>
    <s v="Delitos violentos"/>
    <n v="270103008"/>
    <s v="Violencia Psicológica"/>
    <n v="0"/>
    <n v="10588.728930693424"/>
    <n v="0"/>
  </r>
  <r>
    <n v="6"/>
    <n v="6203"/>
    <s v="O'Higgins"/>
    <s v="Litueche"/>
    <n v="4"/>
    <s v="Prevalencia Violencia Psicológica Leve Año"/>
    <x v="0"/>
    <x v="0"/>
    <n v="1"/>
    <s v="Violencia psicológica"/>
    <s v="No sufrió violencia psicológica leve en los últimos 12 meses"/>
    <n v="270103"/>
    <s v="Delitos violentos"/>
    <n v="270103008"/>
    <s v="Violencia Psicológica"/>
    <n v="0"/>
    <n v="17957.938908997086"/>
    <n v="0"/>
  </r>
  <r>
    <n v="6"/>
    <n v="6203"/>
    <s v="O'Higgins"/>
    <s v="Litueche"/>
    <n v="4"/>
    <s v="Prevalencia Violencia Psicológica Leve Año"/>
    <x v="0"/>
    <x v="0"/>
    <n v="1"/>
    <s v="Violencia psicológica"/>
    <s v="Sufrió violencia psicológica leve en los últimos 12 meses"/>
    <n v="270103"/>
    <s v="Delitos violentos"/>
    <n v="270103008"/>
    <s v="Violencia Psicológica"/>
    <n v="0"/>
    <n v="16223.913550772764"/>
    <n v="0"/>
  </r>
  <r>
    <n v="6"/>
    <n v="6205"/>
    <s v="O'Higgins"/>
    <s v="Navidad"/>
    <n v="1"/>
    <s v="Prevalencia Violencia Psicológica General Año"/>
    <x v="0"/>
    <x v="0"/>
    <n v="1"/>
    <s v="Violencia psicológica"/>
    <s v="No sufrió violencia psicológica general en los últimos 12 meses"/>
    <n v="270103"/>
    <s v="Delitos violentos"/>
    <n v="270103008"/>
    <s v="Violencia Psicológica"/>
    <n v="0"/>
    <n v="66826.335661451187"/>
    <n v="0"/>
  </r>
  <r>
    <n v="6"/>
    <n v="6205"/>
    <s v="O'Higgins"/>
    <s v="Navidad"/>
    <n v="1"/>
    <s v="Prevalencia Violencia Psicológica General Año"/>
    <x v="0"/>
    <x v="0"/>
    <n v="1"/>
    <s v="Violencia psicológica"/>
    <s v="Sufrió violencia psicológica general en los últimos 12 meses"/>
    <n v="270103"/>
    <s v="Delitos violentos"/>
    <n v="270103008"/>
    <s v="Violencia Psicológica"/>
    <n v="0"/>
    <n v="26912.300832944886"/>
    <n v="0"/>
  </r>
  <r>
    <n v="6"/>
    <n v="6205"/>
    <s v="O'Higgins"/>
    <s v="Navidad"/>
    <n v="2"/>
    <s v="Prevalencia Violencia Psicológica General Vida (año o vida)"/>
    <x v="1"/>
    <x v="1"/>
    <n v="1"/>
    <s v="Violencia psicológica"/>
    <s v="No sufrió violencia psicológica antes ni durante los últimos doce meses"/>
    <n v="270103"/>
    <s v="Delitos violentos"/>
    <n v="270103008"/>
    <s v="Violencia Psicológica"/>
    <n v="0"/>
    <n v="50836.631990509122"/>
    <n v="0"/>
  </r>
  <r>
    <n v="6"/>
    <n v="6205"/>
    <s v="O'Higgins"/>
    <s v="Navidad"/>
    <n v="2"/>
    <s v="Prevalencia Violencia Psicológica General Vida (año o vida)"/>
    <x v="1"/>
    <x v="1"/>
    <n v="1"/>
    <s v="Violencia psicológica"/>
    <s v="Sufrió violencia psicológica antes o durante los últimos doce meses"/>
    <n v="270103"/>
    <s v="Delitos violentos"/>
    <n v="270103008"/>
    <s v="Violencia Psicológica"/>
    <n v="0"/>
    <n v="42902.004503886943"/>
    <n v="0"/>
  </r>
  <r>
    <n v="6"/>
    <n v="6205"/>
    <s v="O'Higgins"/>
    <s v="Navidad"/>
    <n v="3"/>
    <s v="Prevalencia Violencia Psicológica Grave Año"/>
    <x v="0"/>
    <x v="0"/>
    <n v="1"/>
    <s v="Violencia psicológica"/>
    <s v="No sufrió violencia psicológica grave en los últimos 12 meses"/>
    <n v="270103"/>
    <s v="Delitos violentos"/>
    <n v="270103008"/>
    <s v="Violencia Psicológica"/>
    <n v="0"/>
    <n v="93738.636494396094"/>
    <n v="0"/>
  </r>
  <r>
    <n v="6"/>
    <n v="6205"/>
    <s v="O'Higgins"/>
    <s v="Navidad"/>
    <n v="4"/>
    <s v="Prevalencia Violencia Psicológica Leve Año"/>
    <x v="0"/>
    <x v="0"/>
    <n v="1"/>
    <s v="Violencia psicológica"/>
    <s v="No sufrió violencia psicológica leve en los últimos 12 meses"/>
    <n v="270103"/>
    <s v="Delitos violentos"/>
    <n v="270103008"/>
    <s v="Violencia Psicológica"/>
    <n v="0"/>
    <n v="66826.335661451187"/>
    <n v="0"/>
  </r>
  <r>
    <n v="6"/>
    <n v="6205"/>
    <s v="O'Higgins"/>
    <s v="Navidad"/>
    <n v="4"/>
    <s v="Prevalencia Violencia Psicológica Leve Año"/>
    <x v="0"/>
    <x v="0"/>
    <n v="1"/>
    <s v="Violencia psicológica"/>
    <s v="Sufrió violencia psicológica leve en los últimos 12 meses"/>
    <n v="270103"/>
    <s v="Delitos violentos"/>
    <n v="270103008"/>
    <s v="Violencia Psicológica"/>
    <n v="0"/>
    <n v="26912.300832944886"/>
    <n v="0"/>
  </r>
  <r>
    <n v="6"/>
    <n v="6301"/>
    <s v="O'Higgins"/>
    <s v="San Fernando"/>
    <n v="1"/>
    <s v="Prevalencia Violencia Psicológica General Año"/>
    <x v="0"/>
    <x v="0"/>
    <n v="1"/>
    <s v="Violencia psicológica"/>
    <s v="No sufrió violencia psicológica general en los últimos 12 meses"/>
    <n v="270103"/>
    <s v="Delitos violentos"/>
    <n v="270103008"/>
    <s v="Violencia Psicológica"/>
    <n v="21607.499827669402"/>
    <n v="22630.138956801598"/>
    <n v="36709.554413869511"/>
  </r>
  <r>
    <n v="6"/>
    <n v="6301"/>
    <s v="O'Higgins"/>
    <s v="San Fernando"/>
    <n v="1"/>
    <s v="Prevalencia Violencia Psicológica General Año"/>
    <x v="0"/>
    <x v="0"/>
    <n v="1"/>
    <s v="Violencia psicológica"/>
    <s v="Sufrió violencia psicológica general en los últimos 12 meses"/>
    <n v="270103"/>
    <s v="Delitos violentos"/>
    <n v="270103008"/>
    <s v="Violencia Psicológica"/>
    <n v="2630.4542634590198"/>
    <n v="2143.7892224051534"/>
    <n v="2254.2295125647533"/>
  </r>
  <r>
    <n v="6"/>
    <n v="6301"/>
    <s v="O'Higgins"/>
    <s v="San Fernando"/>
    <n v="2"/>
    <s v="Prevalencia Violencia Psicológica General Vida (año o vida)"/>
    <x v="1"/>
    <x v="1"/>
    <n v="1"/>
    <s v="Violencia psicológica"/>
    <s v="No sufrió violencia psicológica antes ni durante los últimos doce meses"/>
    <n v="270103"/>
    <s v="Delitos violentos"/>
    <n v="270103008"/>
    <s v="Violencia Psicológica"/>
    <n v="13903.632729027366"/>
    <n v="19682.752975913394"/>
    <n v="32663.502061549774"/>
  </r>
  <r>
    <n v="6"/>
    <n v="6301"/>
    <s v="O'Higgins"/>
    <s v="San Fernando"/>
    <n v="2"/>
    <s v="Prevalencia Violencia Psicológica General Vida (año o vida)"/>
    <x v="1"/>
    <x v="1"/>
    <n v="1"/>
    <s v="Violencia psicológica"/>
    <s v="Sufrió violencia psicológica antes o durante los últimos doce meses"/>
    <n v="270103"/>
    <s v="Delitos violentos"/>
    <n v="270103008"/>
    <s v="Violencia Psicológica"/>
    <n v="10334.321362101055"/>
    <n v="5091.1752032933582"/>
    <n v="6300.2818648844795"/>
  </r>
  <r>
    <n v="6"/>
    <n v="6301"/>
    <s v="O'Higgins"/>
    <s v="San Fernando"/>
    <n v="3"/>
    <s v="Prevalencia Violencia Psicológica Grave Año"/>
    <x v="0"/>
    <x v="0"/>
    <n v="1"/>
    <s v="Violencia psicológica"/>
    <s v="No sufrió violencia psicológica grave en los últimos 12 meses"/>
    <n v="270103"/>
    <s v="Delitos violentos"/>
    <n v="270103008"/>
    <s v="Violencia Psicológica"/>
    <n v="23879.506445164403"/>
    <n v="24773.928179206752"/>
    <n v="38963.783926434269"/>
  </r>
  <r>
    <n v="6"/>
    <n v="6301"/>
    <s v="O'Higgins"/>
    <s v="San Fernando"/>
    <n v="3"/>
    <s v="Prevalencia Violencia Psicológica Grave Año"/>
    <x v="0"/>
    <x v="0"/>
    <n v="1"/>
    <s v="Violencia psicológica"/>
    <s v="Sufrió violencia psicológica grave en los últimos 12 meses"/>
    <n v="270103"/>
    <s v="Delitos violentos"/>
    <n v="270103008"/>
    <s v="Violencia Psicológica"/>
    <n v="358.4476459640174"/>
    <n v="0"/>
    <n v="0"/>
  </r>
  <r>
    <n v="6"/>
    <n v="6301"/>
    <s v="O'Higgins"/>
    <s v="San Fernando"/>
    <n v="4"/>
    <s v="Prevalencia Violencia Psicológica Leve Año"/>
    <x v="0"/>
    <x v="0"/>
    <n v="1"/>
    <s v="Violencia psicológica"/>
    <s v="No sufrió violencia psicológica leve en los últimos 12 meses"/>
    <n v="270103"/>
    <s v="Delitos violentos"/>
    <n v="270103008"/>
    <s v="Violencia Psicológica"/>
    <n v="21607.499827669402"/>
    <n v="22630.138956801598"/>
    <n v="36709.554413869511"/>
  </r>
  <r>
    <n v="6"/>
    <n v="6301"/>
    <s v="O'Higgins"/>
    <s v="San Fernando"/>
    <n v="4"/>
    <s v="Prevalencia Violencia Psicológica Leve Año"/>
    <x v="0"/>
    <x v="0"/>
    <n v="1"/>
    <s v="Violencia psicológica"/>
    <s v="Sufrió violencia psicológica leve en los últimos 12 meses"/>
    <n v="270103"/>
    <s v="Delitos violentos"/>
    <n v="270103008"/>
    <s v="Violencia Psicológica"/>
    <n v="2630.4542634590198"/>
    <n v="2143.7892224051534"/>
    <n v="2254.2295125647533"/>
  </r>
  <r>
    <n v="6"/>
    <n v="6302"/>
    <s v="O'Higgins"/>
    <s v="Chépica"/>
    <n v="1"/>
    <s v="Prevalencia Violencia Psicológica General Año"/>
    <x v="0"/>
    <x v="0"/>
    <n v="1"/>
    <s v="Violencia psicológica"/>
    <s v="No sufrió violencia psicológica general en los últimos 12 meses"/>
    <n v="270103"/>
    <s v="Delitos violentos"/>
    <n v="270103008"/>
    <s v="Violencia Psicológica"/>
    <n v="0"/>
    <n v="8565.0163178707116"/>
    <n v="55978.133551945648"/>
  </r>
  <r>
    <n v="6"/>
    <n v="6302"/>
    <s v="O'Higgins"/>
    <s v="Chépica"/>
    <n v="1"/>
    <s v="Prevalencia Violencia Psicológica General Año"/>
    <x v="0"/>
    <x v="0"/>
    <n v="1"/>
    <s v="Violencia psicológica"/>
    <s v="Sufrió violencia psicológica general en los últimos 12 meses"/>
    <n v="270103"/>
    <s v="Delitos violentos"/>
    <n v="270103008"/>
    <s v="Violencia Psicológica"/>
    <n v="0"/>
    <n v="2902.5621164994482"/>
    <n v="6263.8832903497814"/>
  </r>
  <r>
    <n v="6"/>
    <n v="6302"/>
    <s v="O'Higgins"/>
    <s v="Chépica"/>
    <n v="2"/>
    <s v="Prevalencia Violencia Psicológica General Vida (año o vida)"/>
    <x v="1"/>
    <x v="1"/>
    <n v="1"/>
    <s v="Violencia psicológica"/>
    <s v="No sufrió violencia psicológica antes ni durante los últimos doce meses"/>
    <n v="270103"/>
    <s v="Delitos violentos"/>
    <n v="270103008"/>
    <s v="Violencia Psicológica"/>
    <n v="0"/>
    <n v="3097.9988581014882"/>
    <n v="49224.510130190356"/>
  </r>
  <r>
    <n v="6"/>
    <n v="6302"/>
    <s v="O'Higgins"/>
    <s v="Chépica"/>
    <n v="2"/>
    <s v="Prevalencia Violencia Psicológica General Vida (año o vida)"/>
    <x v="1"/>
    <x v="1"/>
    <n v="1"/>
    <s v="Violencia psicológica"/>
    <s v="Sufrió violencia psicológica antes o durante los últimos doce meses"/>
    <n v="270103"/>
    <s v="Delitos violentos"/>
    <n v="270103008"/>
    <s v="Violencia Psicológica"/>
    <n v="0"/>
    <n v="8369.5795762686721"/>
    <n v="13017.506712105072"/>
  </r>
  <r>
    <n v="6"/>
    <n v="6302"/>
    <s v="O'Higgins"/>
    <s v="Chépica"/>
    <n v="3"/>
    <s v="Prevalencia Violencia Psicológica Grave Año"/>
    <x v="0"/>
    <x v="0"/>
    <n v="1"/>
    <s v="Violencia psicológica"/>
    <s v="No sufrió violencia psicológica grave en los últimos 12 meses"/>
    <n v="270103"/>
    <s v="Delitos violentos"/>
    <n v="270103008"/>
    <s v="Violencia Psicológica"/>
    <n v="0"/>
    <n v="11467.578434370162"/>
    <n v="58015.514973942452"/>
  </r>
  <r>
    <n v="6"/>
    <n v="6302"/>
    <s v="O'Higgins"/>
    <s v="Chépica"/>
    <n v="3"/>
    <s v="Prevalencia Violencia Psicológica Grave Año"/>
    <x v="0"/>
    <x v="0"/>
    <n v="1"/>
    <s v="Violencia psicológica"/>
    <s v="Sufrió violencia psicológica grave en los últimos 12 meses"/>
    <n v="270103"/>
    <s v="Delitos violentos"/>
    <n v="270103008"/>
    <s v="Violencia Psicológica"/>
    <n v="0"/>
    <n v="0"/>
    <n v="4226.5018683529752"/>
  </r>
  <r>
    <n v="6"/>
    <n v="6302"/>
    <s v="O'Higgins"/>
    <s v="Chépica"/>
    <n v="4"/>
    <s v="Prevalencia Violencia Psicológica Leve Año"/>
    <x v="0"/>
    <x v="0"/>
    <n v="1"/>
    <s v="Violencia psicológica"/>
    <s v="No sufrió violencia psicológica leve en los últimos 12 meses"/>
    <n v="270103"/>
    <s v="Delitos violentos"/>
    <n v="270103008"/>
    <s v="Violencia Psicológica"/>
    <n v="0"/>
    <n v="8565.0163178707116"/>
    <n v="55978.133551945648"/>
  </r>
  <r>
    <n v="6"/>
    <n v="6302"/>
    <s v="O'Higgins"/>
    <s v="Chépica"/>
    <n v="4"/>
    <s v="Prevalencia Violencia Psicológica Leve Año"/>
    <x v="0"/>
    <x v="0"/>
    <n v="1"/>
    <s v="Violencia psicológica"/>
    <s v="Sufrió violencia psicológica leve en los últimos 12 meses"/>
    <n v="270103"/>
    <s v="Delitos violentos"/>
    <n v="270103008"/>
    <s v="Violencia Psicológica"/>
    <n v="0"/>
    <n v="2902.5621164994482"/>
    <n v="6263.8832903497814"/>
  </r>
  <r>
    <n v="6"/>
    <n v="6303"/>
    <s v="O'Higgins"/>
    <s v="Chimbarongo"/>
    <n v="1"/>
    <s v="Prevalencia Violencia Psicológica General Año"/>
    <x v="0"/>
    <x v="0"/>
    <n v="1"/>
    <s v="Violencia psicológica"/>
    <s v="No sufrió violencia psicológica general en los últimos 12 meses"/>
    <n v="270103"/>
    <s v="Delitos violentos"/>
    <n v="270103008"/>
    <s v="Violencia Psicológica"/>
    <n v="0"/>
    <n v="16875.194784303389"/>
    <n v="51650.623892766002"/>
  </r>
  <r>
    <n v="6"/>
    <n v="6303"/>
    <s v="O'Higgins"/>
    <s v="Chimbarongo"/>
    <n v="1"/>
    <s v="Prevalencia Violencia Psicológica General Año"/>
    <x v="0"/>
    <x v="0"/>
    <n v="1"/>
    <s v="Violencia psicológica"/>
    <s v="Sufrió violencia psicológica general en los últimos 12 meses"/>
    <n v="270103"/>
    <s v="Delitos violentos"/>
    <n v="270103008"/>
    <s v="Violencia Psicológica"/>
    <n v="0"/>
    <n v="2545.9597646970556"/>
    <n v="7826.9345785793157"/>
  </r>
  <r>
    <n v="6"/>
    <n v="6303"/>
    <s v="O'Higgins"/>
    <s v="Chimbarongo"/>
    <n v="2"/>
    <s v="Prevalencia Violencia Psicológica General Vida (año o vida)"/>
    <x v="1"/>
    <x v="1"/>
    <n v="1"/>
    <s v="Violencia psicológica"/>
    <s v="No sufrió violencia psicológica antes ni durante los últimos doce meses"/>
    <n v="270103"/>
    <s v="Delitos violentos"/>
    <n v="270103008"/>
    <s v="Violencia Psicológica"/>
    <n v="0"/>
    <n v="16875.194784303389"/>
    <n v="38075.413372045135"/>
  </r>
  <r>
    <n v="6"/>
    <n v="6303"/>
    <s v="O'Higgins"/>
    <s v="Chimbarongo"/>
    <n v="2"/>
    <s v="Prevalencia Violencia Psicológica General Vida (año o vida)"/>
    <x v="1"/>
    <x v="1"/>
    <n v="1"/>
    <s v="Violencia psicológica"/>
    <s v="Sufrió violencia psicológica antes o durante los últimos doce meses"/>
    <n v="270103"/>
    <s v="Delitos violentos"/>
    <n v="270103008"/>
    <s v="Violencia Psicológica"/>
    <n v="0"/>
    <n v="2545.9597646970556"/>
    <n v="21402.145099300174"/>
  </r>
  <r>
    <n v="6"/>
    <n v="6303"/>
    <s v="O'Higgins"/>
    <s v="Chimbarongo"/>
    <n v="3"/>
    <s v="Prevalencia Violencia Psicológica Grave Año"/>
    <x v="0"/>
    <x v="0"/>
    <n v="1"/>
    <s v="Violencia psicológica"/>
    <s v="No sufrió violencia psicológica grave en los últimos 12 meses"/>
    <n v="270103"/>
    <s v="Delitos violentos"/>
    <n v="270103008"/>
    <s v="Violencia Psicológica"/>
    <n v="0"/>
    <n v="19421.154549000443"/>
    <n v="55492.724332648708"/>
  </r>
  <r>
    <n v="6"/>
    <n v="6303"/>
    <s v="O'Higgins"/>
    <s v="Chimbarongo"/>
    <n v="3"/>
    <s v="Prevalencia Violencia Psicológica Grave Año"/>
    <x v="0"/>
    <x v="0"/>
    <n v="1"/>
    <s v="Violencia psicológica"/>
    <s v="Sufrió violencia psicológica grave en los últimos 12 meses"/>
    <n v="270103"/>
    <s v="Delitos violentos"/>
    <n v="270103008"/>
    <s v="Violencia Psicológica"/>
    <n v="0"/>
    <n v="0"/>
    <n v="3984.8341386966172"/>
  </r>
  <r>
    <n v="6"/>
    <n v="6303"/>
    <s v="O'Higgins"/>
    <s v="Chimbarongo"/>
    <n v="4"/>
    <s v="Prevalencia Violencia Psicológica Leve Año"/>
    <x v="0"/>
    <x v="0"/>
    <n v="1"/>
    <s v="Violencia psicológica"/>
    <s v="No sufrió violencia psicológica leve en los últimos 12 meses"/>
    <n v="270103"/>
    <s v="Delitos violentos"/>
    <n v="270103008"/>
    <s v="Violencia Psicológica"/>
    <n v="0"/>
    <n v="16875.194784303389"/>
    <n v="51650.623892766002"/>
  </r>
  <r>
    <n v="6"/>
    <n v="6303"/>
    <s v="O'Higgins"/>
    <s v="Chimbarongo"/>
    <n v="4"/>
    <s v="Prevalencia Violencia Psicológica Leve Año"/>
    <x v="0"/>
    <x v="0"/>
    <n v="1"/>
    <s v="Violencia psicológica"/>
    <s v="Sufrió violencia psicológica leve en los últimos 12 meses"/>
    <n v="270103"/>
    <s v="Delitos violentos"/>
    <n v="270103008"/>
    <s v="Violencia Psicológica"/>
    <n v="0"/>
    <n v="2545.9597646970556"/>
    <n v="7826.9345785793157"/>
  </r>
  <r>
    <n v="6"/>
    <n v="6305"/>
    <s v="O'Higgins"/>
    <s v="Nancagua"/>
    <n v="1"/>
    <s v="Prevalencia Violencia Psicológica General Año"/>
    <x v="0"/>
    <x v="0"/>
    <n v="1"/>
    <s v="Violencia psicológica"/>
    <s v="No sufrió violencia psicológica general en los últimos 12 meses"/>
    <n v="270103"/>
    <s v="Delitos violentos"/>
    <n v="270103008"/>
    <s v="Violencia Psicológica"/>
    <n v="0"/>
    <n v="54480.273732429858"/>
    <n v="10518.812929867734"/>
  </r>
  <r>
    <n v="6"/>
    <n v="6305"/>
    <s v="O'Higgins"/>
    <s v="Nancagua"/>
    <n v="1"/>
    <s v="Prevalencia Violencia Psicológica General Año"/>
    <x v="0"/>
    <x v="0"/>
    <n v="1"/>
    <s v="Violencia psicológica"/>
    <s v="Sufrió violencia psicológica general en los últimos 12 meses"/>
    <n v="270103"/>
    <s v="Delitos violentos"/>
    <n v="270103008"/>
    <s v="Violencia Psicológica"/>
    <n v="0"/>
    <n v="6357.1530522613639"/>
    <n v="3923.8364686355908"/>
  </r>
  <r>
    <n v="6"/>
    <n v="6305"/>
    <s v="O'Higgins"/>
    <s v="Nancagua"/>
    <n v="2"/>
    <s v="Prevalencia Violencia Psicológica General Vida (año o vida)"/>
    <x v="1"/>
    <x v="1"/>
    <n v="1"/>
    <s v="Violencia psicológica"/>
    <s v="No sufrió violencia psicológica antes ni durante los últimos doce meses"/>
    <n v="270103"/>
    <s v="Delitos violentos"/>
    <n v="270103008"/>
    <s v="Violencia Psicológica"/>
    <n v="0"/>
    <n v="50041.257669114188"/>
    <n v="10518.812929867734"/>
  </r>
  <r>
    <n v="6"/>
    <n v="6305"/>
    <s v="O'Higgins"/>
    <s v="Nancagua"/>
    <n v="2"/>
    <s v="Prevalencia Violencia Psicológica General Vida (año o vida)"/>
    <x v="1"/>
    <x v="1"/>
    <n v="1"/>
    <s v="Violencia psicológica"/>
    <s v="Sufrió violencia psicológica antes o durante los últimos doce meses"/>
    <n v="270103"/>
    <s v="Delitos violentos"/>
    <n v="270103008"/>
    <s v="Violencia Psicológica"/>
    <n v="0"/>
    <n v="10796.169115577037"/>
    <n v="3923.8364686355908"/>
  </r>
  <r>
    <n v="6"/>
    <n v="6305"/>
    <s v="O'Higgins"/>
    <s v="Nancagua"/>
    <n v="3"/>
    <s v="Prevalencia Violencia Psicológica Grave Año"/>
    <x v="0"/>
    <x v="0"/>
    <n v="1"/>
    <s v="Violencia psicológica"/>
    <s v="No sufrió violencia psicológica grave en los últimos 12 meses"/>
    <n v="270103"/>
    <s v="Delitos violentos"/>
    <n v="270103008"/>
    <s v="Violencia Psicológica"/>
    <n v="0"/>
    <n v="60837.426784691212"/>
    <n v="10518.812929867734"/>
  </r>
  <r>
    <n v="6"/>
    <n v="6305"/>
    <s v="O'Higgins"/>
    <s v="Nancagua"/>
    <n v="3"/>
    <s v="Prevalencia Violencia Psicológica Grave Año"/>
    <x v="0"/>
    <x v="0"/>
    <n v="1"/>
    <s v="Violencia psicológica"/>
    <s v="Sufrió violencia psicológica grave en los últimos 12 meses"/>
    <n v="270103"/>
    <s v="Delitos violentos"/>
    <n v="270103008"/>
    <s v="Violencia Psicológica"/>
    <n v="0"/>
    <n v="0"/>
    <n v="3923.8364686355908"/>
  </r>
  <r>
    <n v="6"/>
    <n v="6305"/>
    <s v="O'Higgins"/>
    <s v="Nancagua"/>
    <n v="4"/>
    <s v="Prevalencia Violencia Psicológica Leve Año"/>
    <x v="0"/>
    <x v="0"/>
    <n v="1"/>
    <s v="Violencia psicológica"/>
    <s v="No sufrió violencia psicológica leve en los últimos 12 meses"/>
    <n v="270103"/>
    <s v="Delitos violentos"/>
    <n v="270103008"/>
    <s v="Violencia Psicológica"/>
    <n v="0"/>
    <n v="54480.273732429858"/>
    <n v="10518.812929867734"/>
  </r>
  <r>
    <n v="6"/>
    <n v="6305"/>
    <s v="O'Higgins"/>
    <s v="Nancagua"/>
    <n v="4"/>
    <s v="Prevalencia Violencia Psicológica Leve Año"/>
    <x v="0"/>
    <x v="0"/>
    <n v="1"/>
    <s v="Violencia psicológica"/>
    <s v="Sufrió violencia psicológica leve en los últimos 12 meses"/>
    <n v="270103"/>
    <s v="Delitos violentos"/>
    <n v="270103008"/>
    <s v="Violencia Psicológica"/>
    <n v="0"/>
    <n v="6357.1530522613639"/>
    <n v="3923.8364686355908"/>
  </r>
  <r>
    <n v="6"/>
    <n v="6306"/>
    <s v="O'Higgins"/>
    <s v="Palmilla"/>
    <n v="1"/>
    <s v="Prevalencia Violencia Psicológica General Año"/>
    <x v="0"/>
    <x v="0"/>
    <n v="1"/>
    <s v="Violencia psicológica"/>
    <s v="No sufrió violencia psicológica general en los últimos 12 meses"/>
    <n v="270103"/>
    <s v="Delitos violentos"/>
    <n v="270103008"/>
    <s v="Violencia Psicológica"/>
    <n v="0"/>
    <n v="14242.996611960672"/>
    <n v="0"/>
  </r>
  <r>
    <n v="6"/>
    <n v="6306"/>
    <s v="O'Higgins"/>
    <s v="Palmilla"/>
    <n v="1"/>
    <s v="Prevalencia Violencia Psicológica General Año"/>
    <x v="0"/>
    <x v="0"/>
    <n v="1"/>
    <s v="Violencia psicológica"/>
    <s v="Sufrió violencia psicológica general en los últimos 12 meses"/>
    <n v="270103"/>
    <s v="Delitos violentos"/>
    <n v="270103008"/>
    <s v="Violencia Psicológica"/>
    <n v="0"/>
    <n v="3501.8529172130011"/>
    <n v="0"/>
  </r>
  <r>
    <n v="6"/>
    <n v="6306"/>
    <s v="O'Higgins"/>
    <s v="Palmilla"/>
    <n v="2"/>
    <s v="Prevalencia Violencia Psicológica General Vida (año o vida)"/>
    <x v="1"/>
    <x v="1"/>
    <n v="1"/>
    <s v="Violencia psicológica"/>
    <s v="No sufrió violencia psicológica antes ni durante los últimos doce meses"/>
    <n v="270103"/>
    <s v="Delitos violentos"/>
    <n v="270103008"/>
    <s v="Violencia Psicológica"/>
    <n v="0"/>
    <n v="14242.996611960672"/>
    <n v="0"/>
  </r>
  <r>
    <n v="6"/>
    <n v="6306"/>
    <s v="O'Higgins"/>
    <s v="Palmilla"/>
    <n v="2"/>
    <s v="Prevalencia Violencia Psicológica General Vida (año o vida)"/>
    <x v="1"/>
    <x v="1"/>
    <n v="1"/>
    <s v="Violencia psicológica"/>
    <s v="Sufrió violencia psicológica antes o durante los últimos doce meses"/>
    <n v="270103"/>
    <s v="Delitos violentos"/>
    <n v="270103008"/>
    <s v="Violencia Psicológica"/>
    <n v="0"/>
    <n v="3501.8529172130011"/>
    <n v="0"/>
  </r>
  <r>
    <n v="6"/>
    <n v="6306"/>
    <s v="O'Higgins"/>
    <s v="Palmilla"/>
    <n v="3"/>
    <s v="Prevalencia Violencia Psicológica Grave Año"/>
    <x v="0"/>
    <x v="0"/>
    <n v="1"/>
    <s v="Violencia psicológica"/>
    <s v="No sufrió violencia psicológica grave en los últimos 12 meses"/>
    <n v="270103"/>
    <s v="Delitos violentos"/>
    <n v="270103008"/>
    <s v="Violencia Psicológica"/>
    <n v="0"/>
    <n v="17744.849529173673"/>
    <n v="0"/>
  </r>
  <r>
    <n v="6"/>
    <n v="6306"/>
    <s v="O'Higgins"/>
    <s v="Palmilla"/>
    <n v="4"/>
    <s v="Prevalencia Violencia Psicológica Leve Año"/>
    <x v="0"/>
    <x v="0"/>
    <n v="1"/>
    <s v="Violencia psicológica"/>
    <s v="No sufrió violencia psicológica leve en los últimos 12 meses"/>
    <n v="270103"/>
    <s v="Delitos violentos"/>
    <n v="270103008"/>
    <s v="Violencia Psicológica"/>
    <n v="0"/>
    <n v="14242.996611960672"/>
    <n v="0"/>
  </r>
  <r>
    <n v="6"/>
    <n v="6306"/>
    <s v="O'Higgins"/>
    <s v="Palmilla"/>
    <n v="4"/>
    <s v="Prevalencia Violencia Psicológica Leve Año"/>
    <x v="0"/>
    <x v="0"/>
    <n v="1"/>
    <s v="Violencia psicológica"/>
    <s v="Sufrió violencia psicológica leve en los últimos 12 meses"/>
    <n v="270103"/>
    <s v="Delitos violentos"/>
    <n v="270103008"/>
    <s v="Violencia Psicológica"/>
    <n v="0"/>
    <n v="3501.8529172130011"/>
    <n v="0"/>
  </r>
  <r>
    <n v="6"/>
    <n v="6308"/>
    <s v="O'Higgins"/>
    <s v="Placilla"/>
    <n v="1"/>
    <s v="Prevalencia Violencia Psicológica General Año"/>
    <x v="0"/>
    <x v="0"/>
    <n v="1"/>
    <s v="Violencia psicológica"/>
    <s v="No sufrió violencia psicológica general en los últimos 12 meses"/>
    <n v="270103"/>
    <s v="Delitos violentos"/>
    <n v="270103008"/>
    <s v="Violencia Psicológica"/>
    <n v="0"/>
    <n v="0"/>
    <n v="21970.8204158226"/>
  </r>
  <r>
    <n v="6"/>
    <n v="6308"/>
    <s v="O'Higgins"/>
    <s v="Placilla"/>
    <n v="1"/>
    <s v="Prevalencia Violencia Psicológica General Año"/>
    <x v="0"/>
    <x v="0"/>
    <n v="1"/>
    <s v="Violencia psicológica"/>
    <s v="Sufrió violencia psicológica general en los últimos 12 meses"/>
    <n v="270103"/>
    <s v="Delitos violentos"/>
    <n v="270103008"/>
    <s v="Violencia Psicológica"/>
    <n v="0"/>
    <n v="0"/>
    <n v="8195.7828291307123"/>
  </r>
  <r>
    <n v="6"/>
    <n v="6308"/>
    <s v="O'Higgins"/>
    <s v="Placilla"/>
    <n v="2"/>
    <s v="Prevalencia Violencia Psicológica General Vida (año o vida)"/>
    <x v="1"/>
    <x v="1"/>
    <n v="1"/>
    <s v="Violencia psicológica"/>
    <s v="No sufrió violencia psicológica antes ni durante los últimos doce meses"/>
    <n v="270103"/>
    <s v="Delitos violentos"/>
    <n v="270103008"/>
    <s v="Violencia Psicológica"/>
    <n v="0"/>
    <n v="0"/>
    <n v="21970.8204158226"/>
  </r>
  <r>
    <n v="6"/>
    <n v="6308"/>
    <s v="O'Higgins"/>
    <s v="Placilla"/>
    <n v="2"/>
    <s v="Prevalencia Violencia Psicológica General Vida (año o vida)"/>
    <x v="1"/>
    <x v="1"/>
    <n v="1"/>
    <s v="Violencia psicológica"/>
    <s v="Sufrió violencia psicológica antes o durante los últimos doce meses"/>
    <n v="270103"/>
    <s v="Delitos violentos"/>
    <n v="270103008"/>
    <s v="Violencia Psicológica"/>
    <n v="0"/>
    <n v="0"/>
    <n v="8195.7828291307123"/>
  </r>
  <r>
    <n v="6"/>
    <n v="6308"/>
    <s v="O'Higgins"/>
    <s v="Placilla"/>
    <n v="3"/>
    <s v="Prevalencia Violencia Psicológica Grave Año"/>
    <x v="0"/>
    <x v="0"/>
    <n v="1"/>
    <s v="Violencia psicológica"/>
    <s v="No sufrió violencia psicológica grave en los últimos 12 meses"/>
    <n v="270103"/>
    <s v="Delitos violentos"/>
    <n v="270103008"/>
    <s v="Violencia Psicológica"/>
    <n v="0"/>
    <n v="0"/>
    <n v="30166.603244953309"/>
  </r>
  <r>
    <n v="6"/>
    <n v="6308"/>
    <s v="O'Higgins"/>
    <s v="Placilla"/>
    <n v="4"/>
    <s v="Prevalencia Violencia Psicológica Leve Año"/>
    <x v="0"/>
    <x v="0"/>
    <n v="1"/>
    <s v="Violencia psicológica"/>
    <s v="No sufrió violencia psicológica leve en los últimos 12 meses"/>
    <n v="270103"/>
    <s v="Delitos violentos"/>
    <n v="270103008"/>
    <s v="Violencia Psicológica"/>
    <n v="0"/>
    <n v="0"/>
    <n v="21970.8204158226"/>
  </r>
  <r>
    <n v="6"/>
    <n v="6308"/>
    <s v="O'Higgins"/>
    <s v="Placilla"/>
    <n v="4"/>
    <s v="Prevalencia Violencia Psicológica Leve Año"/>
    <x v="0"/>
    <x v="0"/>
    <n v="1"/>
    <s v="Violencia psicológica"/>
    <s v="Sufrió violencia psicológica leve en los últimos 12 meses"/>
    <n v="270103"/>
    <s v="Delitos violentos"/>
    <n v="270103008"/>
    <s v="Violencia Psicológica"/>
    <n v="0"/>
    <n v="0"/>
    <n v="8195.7828291307123"/>
  </r>
  <r>
    <n v="6"/>
    <n v="6310"/>
    <s v="O'Higgins"/>
    <s v="Santa Cruz"/>
    <n v="1"/>
    <s v="Prevalencia Violencia Psicológica General Año"/>
    <x v="0"/>
    <x v="0"/>
    <n v="1"/>
    <s v="Violencia psicológica"/>
    <s v="No sufrió violencia psicológica general en los últimos 12 meses"/>
    <n v="270103"/>
    <s v="Delitos violentos"/>
    <n v="270103008"/>
    <s v="Violencia Psicológica"/>
    <n v="0"/>
    <n v="18759.924314422726"/>
    <n v="23701.747025085435"/>
  </r>
  <r>
    <n v="6"/>
    <n v="6310"/>
    <s v="O'Higgins"/>
    <s v="Santa Cruz"/>
    <n v="1"/>
    <s v="Prevalencia Violencia Psicológica General Año"/>
    <x v="0"/>
    <x v="0"/>
    <n v="1"/>
    <s v="Violencia psicológica"/>
    <s v="Sufrió violencia psicológica general en los últimos 12 meses"/>
    <n v="270103"/>
    <s v="Delitos violentos"/>
    <n v="270103008"/>
    <s v="Violencia Psicológica"/>
    <n v="0"/>
    <n v="3299.9935658580825"/>
    <n v="2449.6374135025098"/>
  </r>
  <r>
    <n v="6"/>
    <n v="6310"/>
    <s v="O'Higgins"/>
    <s v="Santa Cruz"/>
    <n v="2"/>
    <s v="Prevalencia Violencia Psicológica General Vida (año o vida)"/>
    <x v="1"/>
    <x v="1"/>
    <n v="1"/>
    <s v="Violencia psicológica"/>
    <s v="No sufrió violencia psicológica antes ni durante los últimos doce meses"/>
    <n v="270103"/>
    <s v="Delitos violentos"/>
    <n v="270103008"/>
    <s v="Violencia Psicológica"/>
    <n v="0"/>
    <n v="18759.924314422726"/>
    <n v="19636.646196480673"/>
  </r>
  <r>
    <n v="6"/>
    <n v="6310"/>
    <s v="O'Higgins"/>
    <s v="Santa Cruz"/>
    <n v="2"/>
    <s v="Prevalencia Violencia Psicológica General Vida (año o vida)"/>
    <x v="1"/>
    <x v="1"/>
    <n v="1"/>
    <s v="Violencia psicológica"/>
    <s v="Sufrió violencia psicológica antes o durante los últimos doce meses"/>
    <n v="270103"/>
    <s v="Delitos violentos"/>
    <n v="270103008"/>
    <s v="Violencia Psicológica"/>
    <n v="0"/>
    <n v="3299.9935658580825"/>
    <n v="6514.7382421072753"/>
  </r>
  <r>
    <n v="6"/>
    <n v="6310"/>
    <s v="O'Higgins"/>
    <s v="Santa Cruz"/>
    <n v="3"/>
    <s v="Prevalencia Violencia Psicológica Grave Año"/>
    <x v="0"/>
    <x v="0"/>
    <n v="1"/>
    <s v="Violencia psicológica"/>
    <s v="No sufrió violencia psicológica grave en los últimos 12 meses"/>
    <n v="270103"/>
    <s v="Delitos violentos"/>
    <n v="270103008"/>
    <s v="Violencia Psicológica"/>
    <n v="0"/>
    <n v="22059.917880280813"/>
    <n v="26151.384438587949"/>
  </r>
  <r>
    <n v="6"/>
    <n v="6310"/>
    <s v="O'Higgins"/>
    <s v="Santa Cruz"/>
    <n v="4"/>
    <s v="Prevalencia Violencia Psicológica Leve Año"/>
    <x v="0"/>
    <x v="0"/>
    <n v="1"/>
    <s v="Violencia psicológica"/>
    <s v="No sufrió violencia psicológica leve en los últimos 12 meses"/>
    <n v="270103"/>
    <s v="Delitos violentos"/>
    <n v="270103008"/>
    <s v="Violencia Psicológica"/>
    <n v="0"/>
    <n v="18759.924314422726"/>
    <n v="23701.747025085435"/>
  </r>
  <r>
    <n v="6"/>
    <n v="6310"/>
    <s v="O'Higgins"/>
    <s v="Santa Cruz"/>
    <n v="4"/>
    <s v="Prevalencia Violencia Psicológica Leve Año"/>
    <x v="0"/>
    <x v="0"/>
    <n v="1"/>
    <s v="Violencia psicológica"/>
    <s v="Sufrió violencia psicológica leve en los últimos 12 meses"/>
    <n v="270103"/>
    <s v="Delitos violentos"/>
    <n v="270103008"/>
    <s v="Violencia Psicológica"/>
    <n v="0"/>
    <n v="3299.9935658580825"/>
    <n v="2449.6374135025098"/>
  </r>
  <r>
    <n v="7"/>
    <n v="7101"/>
    <s v="Maule"/>
    <s v="Talca"/>
    <n v="1"/>
    <s v="Prevalencia Violencia Psicológica General Año"/>
    <x v="0"/>
    <x v="0"/>
    <n v="1"/>
    <s v="Violencia psicológica"/>
    <s v="No sufrió violencia psicológica general en los últimos 12 meses"/>
    <n v="270103"/>
    <s v="Delitos violentos"/>
    <n v="270103008"/>
    <s v="Violencia Psicológica"/>
    <n v="26470.839573803965"/>
    <n v="23476.086326311961"/>
    <n v="30170.378710612196"/>
  </r>
  <r>
    <n v="7"/>
    <n v="7101"/>
    <s v="Maule"/>
    <s v="Talca"/>
    <n v="1"/>
    <s v="Prevalencia Violencia Psicológica General Año"/>
    <x v="0"/>
    <x v="0"/>
    <n v="1"/>
    <s v="Violencia psicológica"/>
    <s v="Sufrió violencia psicológica general en los últimos 12 meses"/>
    <n v="270103"/>
    <s v="Delitos violentos"/>
    <n v="270103008"/>
    <s v="Violencia Psicológica"/>
    <n v="4391.0425071624859"/>
    <n v="2723.7143465239092"/>
    <n v="6521.9947031208158"/>
  </r>
  <r>
    <n v="7"/>
    <n v="7101"/>
    <s v="Maule"/>
    <s v="Talca"/>
    <n v="2"/>
    <s v="Prevalencia Violencia Psicológica General Vida (año o vida)"/>
    <x v="1"/>
    <x v="1"/>
    <n v="1"/>
    <s v="Violencia psicológica"/>
    <s v="No sufrió violencia psicológica antes ni durante los últimos doce meses"/>
    <n v="270103"/>
    <s v="Delitos violentos"/>
    <n v="270103008"/>
    <s v="Violencia Psicológica"/>
    <n v="25228.14261105789"/>
    <n v="22964.972662638782"/>
    <n v="20042.758263823365"/>
  </r>
  <r>
    <n v="7"/>
    <n v="7101"/>
    <s v="Maule"/>
    <s v="Talca"/>
    <n v="2"/>
    <s v="Prevalencia Violencia Psicológica General Vida (año o vida)"/>
    <x v="1"/>
    <x v="1"/>
    <n v="1"/>
    <s v="Violencia psicológica"/>
    <s v="Sufrió violencia psicológica antes o durante los últimos doce meses"/>
    <n v="270103"/>
    <s v="Delitos violentos"/>
    <n v="270103008"/>
    <s v="Violencia Psicológica"/>
    <n v="5633.7394699085635"/>
    <n v="3234.8280101970886"/>
    <n v="16649.615149909612"/>
  </r>
  <r>
    <n v="7"/>
    <n v="7101"/>
    <s v="Maule"/>
    <s v="Talca"/>
    <n v="3"/>
    <s v="Prevalencia Violencia Psicológica Grave Año"/>
    <x v="0"/>
    <x v="0"/>
    <n v="1"/>
    <s v="Violencia psicológica"/>
    <s v="No sufrió violencia psicológica grave en los últimos 12 meses"/>
    <n v="270103"/>
    <s v="Delitos violentos"/>
    <n v="270103008"/>
    <s v="Violencia Psicológica"/>
    <n v="29327.738273537256"/>
    <n v="25850.570184868837"/>
    <n v="35621.796029108351"/>
  </r>
  <r>
    <n v="7"/>
    <n v="7101"/>
    <s v="Maule"/>
    <s v="Talca"/>
    <n v="3"/>
    <s v="Prevalencia Violencia Psicológica Grave Año"/>
    <x v="0"/>
    <x v="0"/>
    <n v="1"/>
    <s v="Violencia psicológica"/>
    <s v="Sufrió violencia psicológica grave en los últimos 12 meses"/>
    <n v="270103"/>
    <s v="Delitos violentos"/>
    <n v="270103008"/>
    <s v="Violencia Psicológica"/>
    <n v="1534.1438074291959"/>
    <n v="349.23048796702579"/>
    <n v="1070.5773846246605"/>
  </r>
  <r>
    <n v="7"/>
    <n v="7101"/>
    <s v="Maule"/>
    <s v="Talca"/>
    <n v="4"/>
    <s v="Prevalencia Violencia Psicológica Leve Año"/>
    <x v="0"/>
    <x v="0"/>
    <n v="1"/>
    <s v="Violencia psicológica"/>
    <s v="No sufrió violencia psicológica leve en los últimos 12 meses"/>
    <n v="270103"/>
    <s v="Delitos violentos"/>
    <n v="270103008"/>
    <s v="Violencia Psicológica"/>
    <n v="26470.839573803965"/>
    <n v="23476.086326311961"/>
    <n v="30811.720671558563"/>
  </r>
  <r>
    <n v="7"/>
    <n v="7101"/>
    <s v="Maule"/>
    <s v="Talca"/>
    <n v="4"/>
    <s v="Prevalencia Violencia Psicológica Leve Año"/>
    <x v="0"/>
    <x v="0"/>
    <n v="1"/>
    <s v="Violencia psicológica"/>
    <s v="Sufrió violencia psicológica leve en los últimos 12 meses"/>
    <n v="270103"/>
    <s v="Delitos violentos"/>
    <n v="270103008"/>
    <s v="Violencia Psicológica"/>
    <n v="4391.0425071624859"/>
    <n v="2723.7143465239092"/>
    <n v="5880.6527421744458"/>
  </r>
  <r>
    <n v="7"/>
    <n v="7102"/>
    <s v="Maule"/>
    <s v="Constitución"/>
    <n v="1"/>
    <s v="Prevalencia Violencia Psicológica General Año"/>
    <x v="0"/>
    <x v="0"/>
    <n v="1"/>
    <s v="Violencia psicológica"/>
    <s v="No sufrió violencia psicológica general en los últimos 12 meses"/>
    <n v="270103"/>
    <s v="Delitos violentos"/>
    <n v="270103008"/>
    <s v="Violencia Psicológica"/>
    <n v="22920.113569050391"/>
    <n v="40450.753615507696"/>
    <n v="15610.304263973652"/>
  </r>
  <r>
    <n v="7"/>
    <n v="7102"/>
    <s v="Maule"/>
    <s v="Constitución"/>
    <n v="1"/>
    <s v="Prevalencia Violencia Psicológica General Año"/>
    <x v="0"/>
    <x v="0"/>
    <n v="1"/>
    <s v="Violencia psicológica"/>
    <s v="Sufrió violencia psicológica general en los últimos 12 meses"/>
    <n v="270103"/>
    <s v="Delitos violentos"/>
    <n v="270103008"/>
    <s v="Violencia Psicológica"/>
    <n v="0"/>
    <n v="1620.2260262032164"/>
    <n v="4264.4147790041507"/>
  </r>
  <r>
    <n v="7"/>
    <n v="7102"/>
    <s v="Maule"/>
    <s v="Constitución"/>
    <n v="1"/>
    <s v="Prevalencia Violencia Psicológica General Año"/>
    <x v="0"/>
    <x v="0"/>
    <n v="1"/>
    <s v="Violencia psicológica"/>
    <s v="Sin Datos"/>
    <n v="270103"/>
    <s v="Delitos violentos"/>
    <n v="270103008"/>
    <s v="Violencia Psicológica"/>
    <n v="1642.2574912678474"/>
    <n v="0"/>
    <n v="0"/>
  </r>
  <r>
    <n v="7"/>
    <n v="7102"/>
    <s v="Maule"/>
    <s v="Constitución"/>
    <n v="2"/>
    <s v="Prevalencia Violencia Psicológica General Vida (año o vida)"/>
    <x v="1"/>
    <x v="1"/>
    <n v="1"/>
    <s v="Violencia psicológica"/>
    <s v="No sufrió violencia psicológica antes ni durante los últimos doce meses"/>
    <n v="270103"/>
    <s v="Delitos violentos"/>
    <n v="270103008"/>
    <s v="Violencia Psicológica"/>
    <n v="21890.638723778011"/>
    <n v="36378.147195675148"/>
    <n v="13403.849081948803"/>
  </r>
  <r>
    <n v="7"/>
    <n v="7102"/>
    <s v="Maule"/>
    <s v="Constitución"/>
    <n v="2"/>
    <s v="Prevalencia Violencia Psicológica General Vida (año o vida)"/>
    <x v="1"/>
    <x v="1"/>
    <n v="1"/>
    <s v="Violencia psicológica"/>
    <s v="Sufrió violencia psicológica antes o durante los últimos doce meses"/>
    <n v="270103"/>
    <s v="Delitos violentos"/>
    <n v="270103008"/>
    <s v="Violencia Psicológica"/>
    <n v="2671.732336540229"/>
    <n v="5692.8324460357708"/>
    <n v="6470.8699610290014"/>
  </r>
  <r>
    <n v="7"/>
    <n v="7102"/>
    <s v="Maule"/>
    <s v="Constitución"/>
    <n v="3"/>
    <s v="Prevalencia Violencia Psicológica Grave Año"/>
    <x v="0"/>
    <x v="0"/>
    <n v="1"/>
    <s v="Violencia psicológica"/>
    <s v="No sufrió violencia psicológica grave en los últimos 12 meses"/>
    <n v="270103"/>
    <s v="Delitos violentos"/>
    <n v="270103008"/>
    <s v="Violencia Psicológica"/>
    <n v="22920.113569050391"/>
    <n v="42070.979641710917"/>
    <n v="18108.26727860115"/>
  </r>
  <r>
    <n v="7"/>
    <n v="7102"/>
    <s v="Maule"/>
    <s v="Constitución"/>
    <n v="3"/>
    <s v="Prevalencia Violencia Psicológica Grave Año"/>
    <x v="0"/>
    <x v="0"/>
    <n v="1"/>
    <s v="Violencia psicológica"/>
    <s v="Sufrió violencia psicológica grave en los últimos 12 meses"/>
    <n v="270103"/>
    <s v="Delitos violentos"/>
    <n v="270103008"/>
    <s v="Violencia Psicológica"/>
    <n v="0"/>
    <n v="0"/>
    <n v="1766.4517643766549"/>
  </r>
  <r>
    <n v="7"/>
    <n v="7102"/>
    <s v="Maule"/>
    <s v="Constitución"/>
    <n v="3"/>
    <s v="Prevalencia Violencia Psicológica Grave Año"/>
    <x v="0"/>
    <x v="0"/>
    <n v="1"/>
    <s v="Violencia psicológica"/>
    <s v="Sin Datos"/>
    <n v="270103"/>
    <s v="Delitos violentos"/>
    <n v="270103008"/>
    <s v="Violencia Psicológica"/>
    <n v="1642.2574912678474"/>
    <n v="0"/>
    <n v="0"/>
  </r>
  <r>
    <n v="7"/>
    <n v="7102"/>
    <s v="Maule"/>
    <s v="Constitución"/>
    <n v="4"/>
    <s v="Prevalencia Violencia Psicológica Leve Año"/>
    <x v="0"/>
    <x v="0"/>
    <n v="1"/>
    <s v="Violencia psicológica"/>
    <s v="No sufrió violencia psicológica leve en los últimos 12 meses"/>
    <n v="270103"/>
    <s v="Delitos violentos"/>
    <n v="270103008"/>
    <s v="Violencia Psicológica"/>
    <n v="22920.113569050391"/>
    <n v="40450.753615507696"/>
    <n v="15610.304263973652"/>
  </r>
  <r>
    <n v="7"/>
    <n v="7102"/>
    <s v="Maule"/>
    <s v="Constitución"/>
    <n v="4"/>
    <s v="Prevalencia Violencia Psicológica Leve Año"/>
    <x v="0"/>
    <x v="0"/>
    <n v="1"/>
    <s v="Violencia psicológica"/>
    <s v="Sufrió violencia psicológica leve en los últimos 12 meses"/>
    <n v="270103"/>
    <s v="Delitos violentos"/>
    <n v="270103008"/>
    <s v="Violencia Psicológica"/>
    <n v="0"/>
    <n v="1620.2260262032164"/>
    <n v="4264.4147790041507"/>
  </r>
  <r>
    <n v="7"/>
    <n v="7102"/>
    <s v="Maule"/>
    <s v="Constitución"/>
    <n v="4"/>
    <s v="Prevalencia Violencia Psicológica Leve Año"/>
    <x v="0"/>
    <x v="0"/>
    <n v="1"/>
    <s v="Violencia psicológica"/>
    <s v="Sin Datos"/>
    <n v="270103"/>
    <s v="Delitos violentos"/>
    <n v="270103008"/>
    <s v="Violencia Psicológica"/>
    <n v="1642.2574912678474"/>
    <n v="0"/>
    <n v="0"/>
  </r>
  <r>
    <n v="7"/>
    <n v="7105"/>
    <s v="Maule"/>
    <s v="Maule"/>
    <n v="1"/>
    <s v="Prevalencia Violencia Psicológica General Año"/>
    <x v="0"/>
    <x v="0"/>
    <n v="1"/>
    <s v="Violencia psicológica"/>
    <s v="No sufrió violencia psicológica general en los últimos 12 meses"/>
    <n v="270103"/>
    <s v="Delitos violentos"/>
    <n v="270103008"/>
    <s v="Violencia Psicológica"/>
    <n v="0"/>
    <n v="35589.853682456684"/>
    <n v="40023.070385993662"/>
  </r>
  <r>
    <n v="7"/>
    <n v="7105"/>
    <s v="Maule"/>
    <s v="Maule"/>
    <n v="1"/>
    <s v="Prevalencia Violencia Psicológica General Año"/>
    <x v="0"/>
    <x v="0"/>
    <n v="1"/>
    <s v="Violencia psicológica"/>
    <s v="Sufrió violencia psicológica general en los últimos 12 meses"/>
    <n v="270103"/>
    <s v="Delitos violentos"/>
    <n v="270103008"/>
    <s v="Violencia Psicológica"/>
    <n v="0"/>
    <n v="4271.5281103224634"/>
    <n v="11131.554959180274"/>
  </r>
  <r>
    <n v="7"/>
    <n v="7105"/>
    <s v="Maule"/>
    <s v="Maule"/>
    <n v="2"/>
    <s v="Prevalencia Violencia Psicológica General Vida (año o vida)"/>
    <x v="1"/>
    <x v="1"/>
    <n v="1"/>
    <s v="Violencia psicológica"/>
    <s v="No sufrió violencia psicológica antes ni durante los últimos doce meses"/>
    <n v="270103"/>
    <s v="Delitos violentos"/>
    <n v="270103008"/>
    <s v="Violencia Psicológica"/>
    <n v="0"/>
    <n v="32632.934464812599"/>
    <n v="35153.770947619079"/>
  </r>
  <r>
    <n v="7"/>
    <n v="7105"/>
    <s v="Maule"/>
    <s v="Maule"/>
    <n v="2"/>
    <s v="Prevalencia Violencia Psicológica General Vida (año o vida)"/>
    <x v="1"/>
    <x v="1"/>
    <n v="1"/>
    <s v="Violencia psicológica"/>
    <s v="Sufrió violencia psicológica antes o durante los últimos doce meses"/>
    <n v="270103"/>
    <s v="Delitos violentos"/>
    <n v="270103008"/>
    <s v="Violencia Psicológica"/>
    <n v="0"/>
    <n v="7228.4473279665435"/>
    <n v="16000.854397554864"/>
  </r>
  <r>
    <n v="7"/>
    <n v="7105"/>
    <s v="Maule"/>
    <s v="Maule"/>
    <n v="3"/>
    <s v="Prevalencia Violencia Psicológica Grave Año"/>
    <x v="0"/>
    <x v="0"/>
    <n v="1"/>
    <s v="Violencia psicológica"/>
    <s v="No sufrió violencia psicológica grave en los últimos 12 meses"/>
    <n v="270103"/>
    <s v="Delitos violentos"/>
    <n v="270103008"/>
    <s v="Violencia Psicológica"/>
    <n v="0"/>
    <n v="37311.803013531549"/>
    <n v="47793.731036230834"/>
  </r>
  <r>
    <n v="7"/>
    <n v="7105"/>
    <s v="Maule"/>
    <s v="Maule"/>
    <n v="3"/>
    <s v="Prevalencia Violencia Psicológica Grave Año"/>
    <x v="0"/>
    <x v="0"/>
    <n v="1"/>
    <s v="Violencia psicológica"/>
    <s v="Sufrió violencia psicológica grave en los últimos 12 meses"/>
    <n v="270103"/>
    <s v="Delitos violentos"/>
    <n v="270103008"/>
    <s v="Violencia Psicológica"/>
    <n v="0"/>
    <n v="2549.5787792475808"/>
    <n v="3360.8943089430904"/>
  </r>
  <r>
    <n v="7"/>
    <n v="7105"/>
    <s v="Maule"/>
    <s v="Maule"/>
    <n v="4"/>
    <s v="Prevalencia Violencia Psicológica Leve Año"/>
    <x v="0"/>
    <x v="0"/>
    <n v="1"/>
    <s v="Violencia psicológica"/>
    <s v="No sufrió violencia psicológica leve en los últimos 12 meses"/>
    <n v="270103"/>
    <s v="Delitos violentos"/>
    <n v="270103008"/>
    <s v="Violencia Psicológica"/>
    <n v="0"/>
    <n v="35589.853682456684"/>
    <n v="40023.070385993662"/>
  </r>
  <r>
    <n v="7"/>
    <n v="7105"/>
    <s v="Maule"/>
    <s v="Maule"/>
    <n v="4"/>
    <s v="Prevalencia Violencia Psicológica Leve Año"/>
    <x v="0"/>
    <x v="0"/>
    <n v="1"/>
    <s v="Violencia psicológica"/>
    <s v="Sufrió violencia psicológica leve en los últimos 12 meses"/>
    <n v="270103"/>
    <s v="Delitos violentos"/>
    <n v="270103008"/>
    <s v="Violencia Psicológica"/>
    <n v="0"/>
    <n v="4271.5281103224634"/>
    <n v="11131.554959180274"/>
  </r>
  <r>
    <n v="7"/>
    <n v="7109"/>
    <s v="Maule"/>
    <s v="San Clemente"/>
    <n v="1"/>
    <s v="Prevalencia Violencia Psicológica General Año"/>
    <x v="0"/>
    <x v="0"/>
    <n v="1"/>
    <s v="Violencia psicológica"/>
    <s v="No sufrió violencia psicológica general en los últimos 12 meses"/>
    <n v="270103"/>
    <s v="Delitos violentos"/>
    <n v="270103008"/>
    <s v="Violencia Psicológica"/>
    <n v="10095.915914500507"/>
    <n v="41158.240813400836"/>
    <n v="0"/>
  </r>
  <r>
    <n v="7"/>
    <n v="7109"/>
    <s v="Maule"/>
    <s v="San Clemente"/>
    <n v="1"/>
    <s v="Prevalencia Violencia Psicológica General Año"/>
    <x v="0"/>
    <x v="0"/>
    <n v="1"/>
    <s v="Violencia psicológica"/>
    <s v="Sufrió violencia psicológica general en los últimos 12 meses"/>
    <n v="270103"/>
    <s v="Delitos violentos"/>
    <n v="270103008"/>
    <s v="Violencia Psicológica"/>
    <n v="525.53437183324297"/>
    <n v="5092.7138114952822"/>
    <n v="0"/>
  </r>
  <r>
    <n v="7"/>
    <n v="7109"/>
    <s v="Maule"/>
    <s v="San Clemente"/>
    <n v="2"/>
    <s v="Prevalencia Violencia Psicológica General Vida (año o vida)"/>
    <x v="1"/>
    <x v="1"/>
    <n v="1"/>
    <s v="Violencia psicológica"/>
    <s v="No sufrió violencia psicológica antes ni durante los últimos doce meses"/>
    <n v="270103"/>
    <s v="Delitos violentos"/>
    <n v="270103008"/>
    <s v="Violencia Psicológica"/>
    <n v="9959.229844696345"/>
    <n v="41158.240813400836"/>
    <n v="0"/>
  </r>
  <r>
    <n v="7"/>
    <n v="7109"/>
    <s v="Maule"/>
    <s v="San Clemente"/>
    <n v="2"/>
    <s v="Prevalencia Violencia Psicológica General Vida (año o vida)"/>
    <x v="1"/>
    <x v="1"/>
    <n v="1"/>
    <s v="Violencia psicológica"/>
    <s v="Sufrió violencia psicológica antes o durante los últimos doce meses"/>
    <n v="270103"/>
    <s v="Delitos violentos"/>
    <n v="270103008"/>
    <s v="Violencia Psicológica"/>
    <n v="662.22044163740486"/>
    <n v="5092.7138114952822"/>
    <n v="0"/>
  </r>
  <r>
    <n v="7"/>
    <n v="7109"/>
    <s v="Maule"/>
    <s v="San Clemente"/>
    <n v="3"/>
    <s v="Prevalencia Violencia Psicológica Grave Año"/>
    <x v="0"/>
    <x v="0"/>
    <n v="1"/>
    <s v="Violencia psicológica"/>
    <s v="No sufrió violencia psicológica grave en los últimos 12 meses"/>
    <n v="270103"/>
    <s v="Delitos violentos"/>
    <n v="270103008"/>
    <s v="Violencia Psicológica"/>
    <n v="10621.450286333749"/>
    <n v="46250.954624896112"/>
    <n v="0"/>
  </r>
  <r>
    <n v="7"/>
    <n v="7109"/>
    <s v="Maule"/>
    <s v="San Clemente"/>
    <n v="4"/>
    <s v="Prevalencia Violencia Psicológica Leve Año"/>
    <x v="0"/>
    <x v="0"/>
    <n v="1"/>
    <s v="Violencia psicológica"/>
    <s v="No sufrió violencia psicológica leve en los últimos 12 meses"/>
    <n v="270103"/>
    <s v="Delitos violentos"/>
    <n v="270103008"/>
    <s v="Violencia Psicológica"/>
    <n v="10095.915914500507"/>
    <n v="41158.240813400836"/>
    <n v="0"/>
  </r>
  <r>
    <n v="7"/>
    <n v="7109"/>
    <s v="Maule"/>
    <s v="San Clemente"/>
    <n v="4"/>
    <s v="Prevalencia Violencia Psicológica Leve Año"/>
    <x v="0"/>
    <x v="0"/>
    <n v="1"/>
    <s v="Violencia psicológica"/>
    <s v="Sufrió violencia psicológica leve en los últimos 12 meses"/>
    <n v="270103"/>
    <s v="Delitos violentos"/>
    <n v="270103008"/>
    <s v="Violencia Psicológica"/>
    <n v="525.53437183324297"/>
    <n v="5092.7138114952822"/>
    <n v="0"/>
  </r>
  <r>
    <n v="7"/>
    <n v="7201"/>
    <s v="Maule"/>
    <s v="Cauquenes"/>
    <n v="1"/>
    <s v="Prevalencia Violencia Psicológica General Año"/>
    <x v="0"/>
    <x v="0"/>
    <n v="1"/>
    <s v="Violencia psicológica"/>
    <s v="No sufrió violencia psicológica general en los últimos 12 meses"/>
    <n v="270103"/>
    <s v="Delitos violentos"/>
    <n v="270103008"/>
    <s v="Violencia Psicológica"/>
    <n v="16980.430437409937"/>
    <n v="5596.7169360423559"/>
    <n v="22302.164654754011"/>
  </r>
  <r>
    <n v="7"/>
    <n v="7201"/>
    <s v="Maule"/>
    <s v="Cauquenes"/>
    <n v="1"/>
    <s v="Prevalencia Violencia Psicológica General Año"/>
    <x v="0"/>
    <x v="0"/>
    <n v="1"/>
    <s v="Violencia psicológica"/>
    <s v="Sufrió violencia psicológica general en los últimos 12 meses"/>
    <n v="270103"/>
    <s v="Delitos violentos"/>
    <n v="270103008"/>
    <s v="Violencia Psicológica"/>
    <n v="6465.8578533909731"/>
    <n v="0"/>
    <n v="13336.361386075789"/>
  </r>
  <r>
    <n v="7"/>
    <n v="7201"/>
    <s v="Maule"/>
    <s v="Cauquenes"/>
    <n v="1"/>
    <s v="Prevalencia Violencia Psicológica General Año"/>
    <x v="0"/>
    <x v="0"/>
    <n v="1"/>
    <s v="Violencia psicológica"/>
    <s v="Sin Datos"/>
    <n v="270103"/>
    <s v="Delitos violentos"/>
    <n v="270103008"/>
    <s v="Violencia Psicológica"/>
    <n v="604.28578069074513"/>
    <n v="0"/>
    <n v="0"/>
  </r>
  <r>
    <n v="7"/>
    <n v="7201"/>
    <s v="Maule"/>
    <s v="Cauquenes"/>
    <n v="2"/>
    <s v="Prevalencia Violencia Psicológica General Vida (año o vida)"/>
    <x v="1"/>
    <x v="1"/>
    <n v="1"/>
    <s v="Violencia psicológica"/>
    <s v="No sufrió violencia psicológica antes ni durante los últimos doce meses"/>
    <n v="270103"/>
    <s v="Delitos violentos"/>
    <n v="270103008"/>
    <s v="Violencia Psicológica"/>
    <n v="16264.584204899364"/>
    <n v="5596.7169360423559"/>
    <n v="18908.258236767593"/>
  </r>
  <r>
    <n v="7"/>
    <n v="7201"/>
    <s v="Maule"/>
    <s v="Cauquenes"/>
    <n v="2"/>
    <s v="Prevalencia Violencia Psicológica General Vida (año o vida)"/>
    <x v="1"/>
    <x v="1"/>
    <n v="1"/>
    <s v="Violencia psicológica"/>
    <s v="Sufrió violencia psicológica antes o durante los últimos doce meses"/>
    <n v="270103"/>
    <s v="Delitos violentos"/>
    <n v="270103008"/>
    <s v="Violencia Psicológica"/>
    <n v="7785.9898665922929"/>
    <n v="0"/>
    <n v="16730.267804062205"/>
  </r>
  <r>
    <n v="7"/>
    <n v="7201"/>
    <s v="Maule"/>
    <s v="Cauquenes"/>
    <n v="3"/>
    <s v="Prevalencia Violencia Psicológica Grave Año"/>
    <x v="0"/>
    <x v="0"/>
    <n v="1"/>
    <s v="Violencia psicológica"/>
    <s v="No sufrió violencia psicológica grave en los últimos 12 meses"/>
    <n v="270103"/>
    <s v="Delitos violentos"/>
    <n v="270103008"/>
    <s v="Violencia Psicológica"/>
    <n v="22842.002510110167"/>
    <n v="5596.7169360423559"/>
    <n v="30774.68001103343"/>
  </r>
  <r>
    <n v="7"/>
    <n v="7201"/>
    <s v="Maule"/>
    <s v="Cauquenes"/>
    <n v="3"/>
    <s v="Prevalencia Violencia Psicológica Grave Año"/>
    <x v="0"/>
    <x v="0"/>
    <n v="1"/>
    <s v="Violencia psicológica"/>
    <s v="Sufrió violencia psicológica grave en los últimos 12 meses"/>
    <n v="270103"/>
    <s v="Delitos violentos"/>
    <n v="270103008"/>
    <s v="Violencia Psicológica"/>
    <n v="0"/>
    <n v="0"/>
    <n v="4863.8460297963657"/>
  </r>
  <r>
    <n v="7"/>
    <n v="7201"/>
    <s v="Maule"/>
    <s v="Cauquenes"/>
    <n v="3"/>
    <s v="Prevalencia Violencia Psicológica Grave Año"/>
    <x v="0"/>
    <x v="0"/>
    <n v="1"/>
    <s v="Violencia psicológica"/>
    <s v="Sin Datos"/>
    <n v="270103"/>
    <s v="Delitos violentos"/>
    <n v="270103008"/>
    <s v="Violencia Psicológica"/>
    <n v="1208.5715613814903"/>
    <n v="0"/>
    <n v="0"/>
  </r>
  <r>
    <n v="7"/>
    <n v="7201"/>
    <s v="Maule"/>
    <s v="Cauquenes"/>
    <n v="4"/>
    <s v="Prevalencia Violencia Psicológica Leve Año"/>
    <x v="0"/>
    <x v="0"/>
    <n v="1"/>
    <s v="Violencia psicológica"/>
    <s v="No sufrió violencia psicológica leve en los últimos 12 meses"/>
    <n v="270103"/>
    <s v="Delitos violentos"/>
    <n v="270103008"/>
    <s v="Violencia Psicológica"/>
    <n v="16980.430437409937"/>
    <n v="5596.7169360423559"/>
    <n v="22302.164654754011"/>
  </r>
  <r>
    <n v="7"/>
    <n v="7201"/>
    <s v="Maule"/>
    <s v="Cauquenes"/>
    <n v="4"/>
    <s v="Prevalencia Violencia Psicológica Leve Año"/>
    <x v="0"/>
    <x v="0"/>
    <n v="1"/>
    <s v="Violencia psicológica"/>
    <s v="Sufrió violencia psicológica leve en los últimos 12 meses"/>
    <n v="270103"/>
    <s v="Delitos violentos"/>
    <n v="270103008"/>
    <s v="Violencia Psicológica"/>
    <n v="6465.8578533909731"/>
    <n v="0"/>
    <n v="13336.361386075789"/>
  </r>
  <r>
    <n v="7"/>
    <n v="7201"/>
    <s v="Maule"/>
    <s v="Cauquenes"/>
    <n v="4"/>
    <s v="Prevalencia Violencia Psicológica Leve Año"/>
    <x v="0"/>
    <x v="0"/>
    <n v="1"/>
    <s v="Violencia psicológica"/>
    <s v="Sin Datos"/>
    <n v="270103"/>
    <s v="Delitos violentos"/>
    <n v="270103008"/>
    <s v="Violencia Psicológica"/>
    <n v="604.28578069074513"/>
    <n v="0"/>
    <n v="0"/>
  </r>
  <r>
    <n v="7"/>
    <n v="7301"/>
    <s v="Maule"/>
    <s v="Curicó"/>
    <n v="1"/>
    <s v="Prevalencia Violencia Psicológica General Año"/>
    <x v="0"/>
    <x v="0"/>
    <n v="1"/>
    <s v="Violencia psicológica"/>
    <s v="No sufrió violencia psicológica general en los últimos 12 meses"/>
    <n v="270103"/>
    <s v="Delitos violentos"/>
    <n v="270103008"/>
    <s v="Violencia Psicológica"/>
    <n v="20051.306034304893"/>
    <n v="15767.737015186509"/>
    <n v="24732.854153410091"/>
  </r>
  <r>
    <n v="7"/>
    <n v="7301"/>
    <s v="Maule"/>
    <s v="Curicó"/>
    <n v="1"/>
    <s v="Prevalencia Violencia Psicológica General Año"/>
    <x v="0"/>
    <x v="0"/>
    <n v="1"/>
    <s v="Violencia psicológica"/>
    <s v="Sufrió violencia psicológica general en los últimos 12 meses"/>
    <n v="270103"/>
    <s v="Delitos violentos"/>
    <n v="270103008"/>
    <s v="Violencia Psicológica"/>
    <n v="3999.9449801240698"/>
    <n v="4790.8541172884952"/>
    <n v="8671.482011572898"/>
  </r>
  <r>
    <n v="7"/>
    <n v="7301"/>
    <s v="Maule"/>
    <s v="Curicó"/>
    <n v="2"/>
    <s v="Prevalencia Violencia Psicológica General Vida (año o vida)"/>
    <x v="1"/>
    <x v="1"/>
    <n v="1"/>
    <s v="Violencia psicológica"/>
    <s v="No sufrió violencia psicológica antes ni durante los últimos doce meses"/>
    <n v="270103"/>
    <s v="Delitos violentos"/>
    <n v="270103008"/>
    <s v="Violencia Psicológica"/>
    <n v="16981.884705849989"/>
    <n v="15297.655097768986"/>
    <n v="13328.450282255983"/>
  </r>
  <r>
    <n v="7"/>
    <n v="7301"/>
    <s v="Maule"/>
    <s v="Curicó"/>
    <n v="2"/>
    <s v="Prevalencia Violencia Psicológica General Vida (año o vida)"/>
    <x v="1"/>
    <x v="1"/>
    <n v="1"/>
    <s v="Violencia psicológica"/>
    <s v="Sufrió violencia psicológica antes o durante los últimos doce meses"/>
    <n v="270103"/>
    <s v="Delitos violentos"/>
    <n v="270103008"/>
    <s v="Violencia Psicológica"/>
    <n v="7069.366308578974"/>
    <n v="5260.9360347060183"/>
    <n v="20075.885882726987"/>
  </r>
  <r>
    <n v="7"/>
    <n v="7301"/>
    <s v="Maule"/>
    <s v="Curicó"/>
    <n v="3"/>
    <s v="Prevalencia Violencia Psicológica Grave Año"/>
    <x v="0"/>
    <x v="0"/>
    <n v="1"/>
    <s v="Violencia psicológica"/>
    <s v="No sufrió violencia psicológica grave en los últimos 12 meses"/>
    <n v="270103"/>
    <s v="Delitos violentos"/>
    <n v="270103008"/>
    <s v="Violencia Psicológica"/>
    <n v="22756.908433171484"/>
    <n v="20043.503129337278"/>
    <n v="30858.107868088369"/>
  </r>
  <r>
    <n v="7"/>
    <n v="7301"/>
    <s v="Maule"/>
    <s v="Curicó"/>
    <n v="3"/>
    <s v="Prevalencia Violencia Psicológica Grave Año"/>
    <x v="0"/>
    <x v="0"/>
    <n v="1"/>
    <s v="Violencia psicológica"/>
    <s v="Sufrió violencia psicológica grave en los últimos 12 meses"/>
    <n v="270103"/>
    <s v="Delitos violentos"/>
    <n v="270103008"/>
    <s v="Violencia Psicológica"/>
    <n v="1294.3425812574792"/>
    <n v="515.08800313771656"/>
    <n v="2546.2282968946365"/>
  </r>
  <r>
    <n v="7"/>
    <n v="7301"/>
    <s v="Maule"/>
    <s v="Curicó"/>
    <n v="4"/>
    <s v="Prevalencia Violencia Psicológica Leve Año"/>
    <x v="0"/>
    <x v="0"/>
    <n v="1"/>
    <s v="Violencia psicológica"/>
    <s v="No sufrió violencia psicológica leve en los últimos 12 meses"/>
    <n v="270103"/>
    <s v="Delitos violentos"/>
    <n v="270103008"/>
    <s v="Violencia Psicológica"/>
    <n v="20051.306034304893"/>
    <n v="15767.737015186509"/>
    <n v="25276.394381936338"/>
  </r>
  <r>
    <n v="7"/>
    <n v="7301"/>
    <s v="Maule"/>
    <s v="Curicó"/>
    <n v="4"/>
    <s v="Prevalencia Violencia Psicológica Leve Año"/>
    <x v="0"/>
    <x v="0"/>
    <n v="1"/>
    <s v="Violencia psicológica"/>
    <s v="Sufrió violencia psicológica leve en los últimos 12 meses"/>
    <n v="270103"/>
    <s v="Delitos violentos"/>
    <n v="270103008"/>
    <s v="Violencia Psicológica"/>
    <n v="3999.9449801240698"/>
    <n v="4790.8541172884952"/>
    <n v="8127.94178304665"/>
  </r>
  <r>
    <n v="7"/>
    <n v="7304"/>
    <s v="Maule"/>
    <s v="Molina"/>
    <n v="1"/>
    <s v="Prevalencia Violencia Psicológica General Año"/>
    <x v="0"/>
    <x v="0"/>
    <n v="1"/>
    <s v="Violencia psicológica"/>
    <s v="No sufrió violencia psicológica general en los últimos 12 meses"/>
    <n v="270103"/>
    <s v="Delitos violentos"/>
    <n v="270103008"/>
    <s v="Violencia Psicológica"/>
    <n v="19306.332512866415"/>
    <n v="28161.681974097501"/>
    <n v="47607.261844769906"/>
  </r>
  <r>
    <n v="7"/>
    <n v="7304"/>
    <s v="Maule"/>
    <s v="Molina"/>
    <n v="1"/>
    <s v="Prevalencia Violencia Psicológica General Año"/>
    <x v="0"/>
    <x v="0"/>
    <n v="1"/>
    <s v="Violencia psicológica"/>
    <s v="Sufrió violencia psicológica general en los últimos 12 meses"/>
    <n v="270103"/>
    <s v="Delitos violentos"/>
    <n v="270103008"/>
    <s v="Violencia Psicológica"/>
    <n v="2492.7276795703738"/>
    <n v="8648.4068718847029"/>
    <n v="14540.568377605898"/>
  </r>
  <r>
    <n v="7"/>
    <n v="7304"/>
    <s v="Maule"/>
    <s v="Molina"/>
    <n v="2"/>
    <s v="Prevalencia Violencia Psicológica General Vida (año o vida)"/>
    <x v="1"/>
    <x v="1"/>
    <n v="1"/>
    <s v="Violencia psicológica"/>
    <s v="No sufrió violencia psicológica antes ni durante los últimos doce meses"/>
    <n v="270103"/>
    <s v="Delitos violentos"/>
    <n v="270103008"/>
    <s v="Violencia Psicológica"/>
    <n v="15115.238308346386"/>
    <n v="28161.681974097501"/>
    <n v="39080.788617615566"/>
  </r>
  <r>
    <n v="7"/>
    <n v="7304"/>
    <s v="Maule"/>
    <s v="Molina"/>
    <n v="2"/>
    <s v="Prevalencia Violencia Psicológica General Vida (año o vida)"/>
    <x v="1"/>
    <x v="1"/>
    <n v="1"/>
    <s v="Violencia psicológica"/>
    <s v="Sufrió violencia psicológica antes o durante los últimos doce meses"/>
    <n v="270103"/>
    <s v="Delitos violentos"/>
    <n v="270103008"/>
    <s v="Violencia Psicológica"/>
    <n v="6683.8218840904001"/>
    <n v="8648.4068718847029"/>
    <n v="23067.041604760248"/>
  </r>
  <r>
    <n v="7"/>
    <n v="7304"/>
    <s v="Maule"/>
    <s v="Molina"/>
    <n v="3"/>
    <s v="Prevalencia Violencia Psicológica Grave Año"/>
    <x v="0"/>
    <x v="0"/>
    <n v="1"/>
    <s v="Violencia psicológica"/>
    <s v="No sufrió violencia psicológica grave en los últimos 12 meses"/>
    <n v="270103"/>
    <s v="Delitos violentos"/>
    <n v="270103008"/>
    <s v="Violencia Psicológica"/>
    <n v="21799.060192436787"/>
    <n v="35708.615941976816"/>
    <n v="60885.104902491606"/>
  </r>
  <r>
    <n v="7"/>
    <n v="7304"/>
    <s v="Maule"/>
    <s v="Molina"/>
    <n v="3"/>
    <s v="Prevalencia Violencia Psicológica Grave Año"/>
    <x v="0"/>
    <x v="0"/>
    <n v="1"/>
    <s v="Violencia psicológica"/>
    <s v="Sufrió violencia psicológica grave en los últimos 12 meses"/>
    <n v="270103"/>
    <s v="Delitos violentos"/>
    <n v="270103008"/>
    <s v="Violencia Psicológica"/>
    <n v="0"/>
    <n v="1101.4729040053958"/>
    <n v="1262.7253198841879"/>
  </r>
  <r>
    <n v="7"/>
    <n v="7304"/>
    <s v="Maule"/>
    <s v="Molina"/>
    <n v="4"/>
    <s v="Prevalencia Violencia Psicológica Leve Año"/>
    <x v="0"/>
    <x v="0"/>
    <n v="1"/>
    <s v="Violencia psicológica"/>
    <s v="No sufrió violencia psicológica leve en los últimos 12 meses"/>
    <n v="270103"/>
    <s v="Delitos violentos"/>
    <n v="270103008"/>
    <s v="Violencia Psicológica"/>
    <n v="19306.332512866415"/>
    <n v="28161.681974097501"/>
    <n v="47607.261844769906"/>
  </r>
  <r>
    <n v="7"/>
    <n v="7304"/>
    <s v="Maule"/>
    <s v="Molina"/>
    <n v="4"/>
    <s v="Prevalencia Violencia Psicológica Leve Año"/>
    <x v="0"/>
    <x v="0"/>
    <n v="1"/>
    <s v="Violencia psicológica"/>
    <s v="Sufrió violencia psicológica leve en los últimos 12 meses"/>
    <n v="270103"/>
    <s v="Delitos violentos"/>
    <n v="270103008"/>
    <s v="Violencia Psicológica"/>
    <n v="2492.7276795703738"/>
    <n v="8648.4068718847029"/>
    <n v="14540.568377605898"/>
  </r>
  <r>
    <n v="7"/>
    <n v="7306"/>
    <s v="Maule"/>
    <s v="Romeral"/>
    <n v="1"/>
    <s v="Prevalencia Violencia Psicológica General Año"/>
    <x v="0"/>
    <x v="0"/>
    <n v="1"/>
    <s v="Violencia psicológica"/>
    <s v="No sufrió violencia psicológica general en los últimos 12 meses"/>
    <n v="270103"/>
    <s v="Delitos violentos"/>
    <n v="270103008"/>
    <s v="Violencia Psicológica"/>
    <n v="0"/>
    <n v="26869.696441087563"/>
    <n v="0"/>
  </r>
  <r>
    <n v="7"/>
    <n v="7306"/>
    <s v="Maule"/>
    <s v="Romeral"/>
    <n v="1"/>
    <s v="Prevalencia Violencia Psicológica General Año"/>
    <x v="0"/>
    <x v="0"/>
    <n v="1"/>
    <s v="Violencia psicológica"/>
    <s v="Sufrió violencia psicológica general en los últimos 12 meses"/>
    <n v="270103"/>
    <s v="Delitos violentos"/>
    <n v="270103008"/>
    <s v="Violencia Psicológica"/>
    <n v="0"/>
    <n v="6568.7200616353493"/>
    <n v="0"/>
  </r>
  <r>
    <n v="7"/>
    <n v="7306"/>
    <s v="Maule"/>
    <s v="Romeral"/>
    <n v="2"/>
    <s v="Prevalencia Violencia Psicológica General Vida (año o vida)"/>
    <x v="1"/>
    <x v="1"/>
    <n v="1"/>
    <s v="Violencia psicológica"/>
    <s v="No sufrió violencia psicológica antes ni durante los últimos doce meses"/>
    <n v="270103"/>
    <s v="Delitos violentos"/>
    <n v="270103008"/>
    <s v="Violencia Psicológica"/>
    <n v="0"/>
    <n v="26869.696441087563"/>
    <n v="0"/>
  </r>
  <r>
    <n v="7"/>
    <n v="7306"/>
    <s v="Maule"/>
    <s v="Romeral"/>
    <n v="2"/>
    <s v="Prevalencia Violencia Psicológica General Vida (año o vida)"/>
    <x v="1"/>
    <x v="1"/>
    <n v="1"/>
    <s v="Violencia psicológica"/>
    <s v="Sufrió violencia psicológica antes o durante los últimos doce meses"/>
    <n v="270103"/>
    <s v="Delitos violentos"/>
    <n v="270103008"/>
    <s v="Violencia Psicológica"/>
    <n v="0"/>
    <n v="6568.7200616353493"/>
    <n v="0"/>
  </r>
  <r>
    <n v="7"/>
    <n v="7306"/>
    <s v="Maule"/>
    <s v="Romeral"/>
    <n v="3"/>
    <s v="Prevalencia Violencia Psicológica Grave Año"/>
    <x v="0"/>
    <x v="0"/>
    <n v="1"/>
    <s v="Violencia psicológica"/>
    <s v="No sufrió violencia psicológica grave en los últimos 12 meses"/>
    <n v="270103"/>
    <s v="Delitos violentos"/>
    <n v="270103008"/>
    <s v="Violencia Psicológica"/>
    <n v="0"/>
    <n v="29278.559871898535"/>
    <n v="0"/>
  </r>
  <r>
    <n v="7"/>
    <n v="7306"/>
    <s v="Maule"/>
    <s v="Romeral"/>
    <n v="3"/>
    <s v="Prevalencia Violencia Psicológica Grave Año"/>
    <x v="0"/>
    <x v="0"/>
    <n v="1"/>
    <s v="Violencia psicológica"/>
    <s v="Sufrió violencia psicológica grave en los últimos 12 meses"/>
    <n v="270103"/>
    <s v="Delitos violentos"/>
    <n v="270103008"/>
    <s v="Violencia Psicológica"/>
    <n v="0"/>
    <n v="4159.8566308243744"/>
    <n v="0"/>
  </r>
  <r>
    <n v="7"/>
    <n v="7306"/>
    <s v="Maule"/>
    <s v="Romeral"/>
    <n v="4"/>
    <s v="Prevalencia Violencia Psicológica Leve Año"/>
    <x v="0"/>
    <x v="0"/>
    <n v="1"/>
    <s v="Violencia psicológica"/>
    <s v="No sufrió violencia psicológica leve en los últimos 12 meses"/>
    <n v="270103"/>
    <s v="Delitos violentos"/>
    <n v="270103008"/>
    <s v="Violencia Psicológica"/>
    <n v="0"/>
    <n v="26869.696441087563"/>
    <n v="0"/>
  </r>
  <r>
    <n v="7"/>
    <n v="7306"/>
    <s v="Maule"/>
    <s v="Romeral"/>
    <n v="4"/>
    <s v="Prevalencia Violencia Psicológica Leve Año"/>
    <x v="0"/>
    <x v="0"/>
    <n v="1"/>
    <s v="Violencia psicológica"/>
    <s v="Sufrió violencia psicológica leve en los últimos 12 meses"/>
    <n v="270103"/>
    <s v="Delitos violentos"/>
    <n v="270103008"/>
    <s v="Violencia Psicológica"/>
    <n v="0"/>
    <n v="6568.7200616353493"/>
    <n v="0"/>
  </r>
  <r>
    <n v="7"/>
    <n v="7308"/>
    <s v="Maule"/>
    <s v="Teno"/>
    <n v="1"/>
    <s v="Prevalencia Violencia Psicológica General Año"/>
    <x v="0"/>
    <x v="0"/>
    <n v="1"/>
    <s v="Violencia psicológica"/>
    <s v="No sufrió violencia psicológica general en los últimos 12 meses"/>
    <n v="270103"/>
    <s v="Delitos violentos"/>
    <n v="270103008"/>
    <s v="Violencia Psicológica"/>
    <n v="0"/>
    <n v="8334.7901844028784"/>
    <n v="0"/>
  </r>
  <r>
    <n v="7"/>
    <n v="7308"/>
    <s v="Maule"/>
    <s v="Teno"/>
    <n v="2"/>
    <s v="Prevalencia Violencia Psicológica General Vida (año o vida)"/>
    <x v="1"/>
    <x v="1"/>
    <n v="1"/>
    <s v="Violencia psicológica"/>
    <s v="No sufrió violencia psicológica antes ni durante los últimos doce meses"/>
    <n v="270103"/>
    <s v="Delitos violentos"/>
    <n v="270103008"/>
    <s v="Violencia Psicológica"/>
    <n v="0"/>
    <n v="8334.7901844028784"/>
    <n v="0"/>
  </r>
  <r>
    <n v="7"/>
    <n v="7308"/>
    <s v="Maule"/>
    <s v="Teno"/>
    <n v="3"/>
    <s v="Prevalencia Violencia Psicológica Grave Año"/>
    <x v="0"/>
    <x v="0"/>
    <n v="1"/>
    <s v="Violencia psicológica"/>
    <s v="No sufrió violencia psicológica grave en los últimos 12 meses"/>
    <n v="270103"/>
    <s v="Delitos violentos"/>
    <n v="270103008"/>
    <s v="Violencia Psicológica"/>
    <n v="0"/>
    <n v="8334.7901844028784"/>
    <n v="0"/>
  </r>
  <r>
    <n v="7"/>
    <n v="7308"/>
    <s v="Maule"/>
    <s v="Teno"/>
    <n v="4"/>
    <s v="Prevalencia Violencia Psicológica Leve Año"/>
    <x v="0"/>
    <x v="0"/>
    <n v="1"/>
    <s v="Violencia psicológica"/>
    <s v="No sufrió violencia psicológica leve en los últimos 12 meses"/>
    <n v="270103"/>
    <s v="Delitos violentos"/>
    <n v="270103008"/>
    <s v="Violencia Psicológica"/>
    <n v="0"/>
    <n v="8334.7901844028784"/>
    <n v="0"/>
  </r>
  <r>
    <n v="7"/>
    <n v="7309"/>
    <s v="Maule"/>
    <s v="Vichuquén"/>
    <n v="1"/>
    <s v="Prevalencia Violencia Psicológica General Año"/>
    <x v="0"/>
    <x v="0"/>
    <n v="1"/>
    <s v="Violencia psicológica"/>
    <s v="No sufrió violencia psicológica general en los últimos 12 meses"/>
    <n v="270103"/>
    <s v="Delitos violentos"/>
    <n v="270103008"/>
    <s v="Violencia Psicológica"/>
    <n v="0"/>
    <n v="102498.31059619371"/>
    <n v="0"/>
  </r>
  <r>
    <n v="7"/>
    <n v="7309"/>
    <s v="Maule"/>
    <s v="Vichuquén"/>
    <n v="1"/>
    <s v="Prevalencia Violencia Psicológica General Año"/>
    <x v="0"/>
    <x v="0"/>
    <n v="1"/>
    <s v="Violencia psicológica"/>
    <s v="Sufrió violencia psicológica general en los últimos 12 meses"/>
    <n v="270103"/>
    <s v="Delitos violentos"/>
    <n v="270103008"/>
    <s v="Violencia Psicológica"/>
    <n v="0"/>
    <n v="20390.785796194057"/>
    <n v="0"/>
  </r>
  <r>
    <n v="7"/>
    <n v="7309"/>
    <s v="Maule"/>
    <s v="Vichuquén"/>
    <n v="2"/>
    <s v="Prevalencia Violencia Psicológica General Vida (año o vida)"/>
    <x v="1"/>
    <x v="1"/>
    <n v="1"/>
    <s v="Violencia psicológica"/>
    <s v="No sufrió violencia psicológica antes ni durante los últimos doce meses"/>
    <n v="270103"/>
    <s v="Delitos violentos"/>
    <n v="270103008"/>
    <s v="Violencia Psicológica"/>
    <n v="0"/>
    <n v="102498.31059619371"/>
    <n v="0"/>
  </r>
  <r>
    <n v="7"/>
    <n v="7309"/>
    <s v="Maule"/>
    <s v="Vichuquén"/>
    <n v="2"/>
    <s v="Prevalencia Violencia Psicológica General Vida (año o vida)"/>
    <x v="1"/>
    <x v="1"/>
    <n v="1"/>
    <s v="Violencia psicológica"/>
    <s v="Sufrió violencia psicológica antes o durante los últimos doce meses"/>
    <n v="270103"/>
    <s v="Delitos violentos"/>
    <n v="270103008"/>
    <s v="Violencia Psicológica"/>
    <n v="0"/>
    <n v="20390.785796194057"/>
    <n v="0"/>
  </r>
  <r>
    <n v="7"/>
    <n v="7309"/>
    <s v="Maule"/>
    <s v="Vichuquén"/>
    <n v="3"/>
    <s v="Prevalencia Violencia Psicológica Grave Año"/>
    <x v="0"/>
    <x v="0"/>
    <n v="1"/>
    <s v="Violencia psicológica"/>
    <s v="No sufrió violencia psicológica grave en los últimos 12 meses"/>
    <n v="270103"/>
    <s v="Delitos violentos"/>
    <n v="270103008"/>
    <s v="Violencia Psicológica"/>
    <n v="0"/>
    <n v="122889.09639238776"/>
    <n v="0"/>
  </r>
  <r>
    <n v="7"/>
    <n v="7309"/>
    <s v="Maule"/>
    <s v="Vichuquén"/>
    <n v="4"/>
    <s v="Prevalencia Violencia Psicológica Leve Año"/>
    <x v="0"/>
    <x v="0"/>
    <n v="1"/>
    <s v="Violencia psicológica"/>
    <s v="No sufrió violencia psicológica leve en los últimos 12 meses"/>
    <n v="270103"/>
    <s v="Delitos violentos"/>
    <n v="270103008"/>
    <s v="Violencia Psicológica"/>
    <n v="0"/>
    <n v="102498.31059619371"/>
    <n v="0"/>
  </r>
  <r>
    <n v="7"/>
    <n v="7309"/>
    <s v="Maule"/>
    <s v="Vichuquén"/>
    <n v="4"/>
    <s v="Prevalencia Violencia Psicológica Leve Año"/>
    <x v="0"/>
    <x v="0"/>
    <n v="1"/>
    <s v="Violencia psicológica"/>
    <s v="Sufrió violencia psicológica leve en los últimos 12 meses"/>
    <n v="270103"/>
    <s v="Delitos violentos"/>
    <n v="270103008"/>
    <s v="Violencia Psicológica"/>
    <n v="0"/>
    <n v="20390.785796194057"/>
    <n v="0"/>
  </r>
  <r>
    <n v="7"/>
    <n v="7401"/>
    <s v="Maule"/>
    <s v="Linares"/>
    <n v="1"/>
    <s v="Prevalencia Violencia Psicológica General Año"/>
    <x v="0"/>
    <x v="0"/>
    <n v="1"/>
    <s v="Violencia psicológica"/>
    <s v="No sufrió violencia psicológica general en los últimos 12 meses"/>
    <n v="270103"/>
    <s v="Delitos violentos"/>
    <n v="270103008"/>
    <s v="Violencia Psicológica"/>
    <n v="20679.786859162599"/>
    <n v="16317.667004987406"/>
    <n v="23158.252651551928"/>
  </r>
  <r>
    <n v="7"/>
    <n v="7401"/>
    <s v="Maule"/>
    <s v="Linares"/>
    <n v="1"/>
    <s v="Prevalencia Violencia Psicológica General Año"/>
    <x v="0"/>
    <x v="0"/>
    <n v="1"/>
    <s v="Violencia psicológica"/>
    <s v="Sufrió violencia psicológica general en los últimos 12 meses"/>
    <n v="270103"/>
    <s v="Delitos violentos"/>
    <n v="270103008"/>
    <s v="Violencia Psicológica"/>
    <n v="4622.6787830896883"/>
    <n v="2745.2081227912004"/>
    <n v="9181.9627850469315"/>
  </r>
  <r>
    <n v="7"/>
    <n v="7401"/>
    <s v="Maule"/>
    <s v="Linares"/>
    <n v="2"/>
    <s v="Prevalencia Violencia Psicológica General Vida (año o vida)"/>
    <x v="1"/>
    <x v="1"/>
    <n v="1"/>
    <s v="Violencia psicológica"/>
    <s v="No sufrió violencia psicológica antes ni durante los últimos doce meses"/>
    <n v="270103"/>
    <s v="Delitos violentos"/>
    <n v="270103008"/>
    <s v="Violencia Psicológica"/>
    <n v="17853.214731918801"/>
    <n v="16317.667004987406"/>
    <n v="23158.252651551928"/>
  </r>
  <r>
    <n v="7"/>
    <n v="7401"/>
    <s v="Maule"/>
    <s v="Linares"/>
    <n v="2"/>
    <s v="Prevalencia Violencia Psicológica General Vida (año o vida)"/>
    <x v="1"/>
    <x v="1"/>
    <n v="1"/>
    <s v="Violencia psicológica"/>
    <s v="Sufrió violencia psicológica antes o durante los últimos doce meses"/>
    <n v="270103"/>
    <s v="Delitos violentos"/>
    <n v="270103008"/>
    <s v="Violencia Psicológica"/>
    <n v="7449.250910333486"/>
    <n v="2745.2081227912004"/>
    <n v="9181.9627850469315"/>
  </r>
  <r>
    <n v="7"/>
    <n v="7401"/>
    <s v="Maule"/>
    <s v="Linares"/>
    <n v="3"/>
    <s v="Prevalencia Violencia Psicológica Grave Año"/>
    <x v="0"/>
    <x v="0"/>
    <n v="1"/>
    <s v="Violencia psicológica"/>
    <s v="No sufrió violencia psicológica grave en los últimos 12 meses"/>
    <n v="270103"/>
    <s v="Delitos violentos"/>
    <n v="270103008"/>
    <s v="Violencia Psicológica"/>
    <n v="24296.560487789251"/>
    <n v="17796.932342704484"/>
    <n v="29910.735464021676"/>
  </r>
  <r>
    <n v="7"/>
    <n v="7401"/>
    <s v="Maule"/>
    <s v="Linares"/>
    <n v="3"/>
    <s v="Prevalencia Violencia Psicológica Grave Año"/>
    <x v="0"/>
    <x v="0"/>
    <n v="1"/>
    <s v="Violencia psicológica"/>
    <s v="Sufrió violencia psicológica grave en los últimos 12 meses"/>
    <n v="270103"/>
    <s v="Delitos violentos"/>
    <n v="270103008"/>
    <s v="Violencia Psicológica"/>
    <n v="1005.9051544630368"/>
    <n v="1265.9427850741235"/>
    <n v="2429.4799725771741"/>
  </r>
  <r>
    <n v="7"/>
    <n v="7401"/>
    <s v="Maule"/>
    <s v="Linares"/>
    <n v="4"/>
    <s v="Prevalencia Violencia Psicológica Leve Año"/>
    <x v="0"/>
    <x v="0"/>
    <n v="1"/>
    <s v="Violencia psicológica"/>
    <s v="No sufrió violencia psicológica leve en los últimos 12 meses"/>
    <n v="270103"/>
    <s v="Delitos violentos"/>
    <n v="270103008"/>
    <s v="Violencia Psicológica"/>
    <n v="20679.786859162599"/>
    <n v="16317.667004987406"/>
    <n v="23158.252651551928"/>
  </r>
  <r>
    <n v="7"/>
    <n v="7401"/>
    <s v="Maule"/>
    <s v="Linares"/>
    <n v="4"/>
    <s v="Prevalencia Violencia Psicológica Leve Año"/>
    <x v="0"/>
    <x v="0"/>
    <n v="1"/>
    <s v="Violencia psicológica"/>
    <s v="Sufrió violencia psicológica leve en los últimos 12 meses"/>
    <n v="270103"/>
    <s v="Delitos violentos"/>
    <n v="270103008"/>
    <s v="Violencia Psicológica"/>
    <n v="4622.6787830896883"/>
    <n v="2745.2081227912004"/>
    <n v="9181.9627850469315"/>
  </r>
  <r>
    <n v="7"/>
    <n v="7402"/>
    <s v="Maule"/>
    <s v="Colbún"/>
    <n v="1"/>
    <s v="Prevalencia Violencia Psicológica General Año"/>
    <x v="0"/>
    <x v="0"/>
    <n v="1"/>
    <s v="Violencia psicológica"/>
    <s v="No sufrió violencia psicológica general en los últimos 12 meses"/>
    <n v="270103"/>
    <s v="Delitos violentos"/>
    <n v="270103008"/>
    <s v="Violencia Psicológica"/>
    <n v="0"/>
    <n v="41277.025369180446"/>
    <n v="0"/>
  </r>
  <r>
    <n v="7"/>
    <n v="7402"/>
    <s v="Maule"/>
    <s v="Colbún"/>
    <n v="1"/>
    <s v="Prevalencia Violencia Psicológica General Año"/>
    <x v="0"/>
    <x v="0"/>
    <n v="1"/>
    <s v="Violencia psicológica"/>
    <s v="Sufrió violencia psicológica general en los últimos 12 meses"/>
    <n v="270103"/>
    <s v="Delitos violentos"/>
    <n v="270103008"/>
    <s v="Violencia Psicológica"/>
    <n v="0"/>
    <n v="13231.26726553552"/>
    <n v="0"/>
  </r>
  <r>
    <n v="7"/>
    <n v="7402"/>
    <s v="Maule"/>
    <s v="Colbún"/>
    <n v="2"/>
    <s v="Prevalencia Violencia Psicológica General Vida (año o vida)"/>
    <x v="1"/>
    <x v="1"/>
    <n v="1"/>
    <s v="Violencia psicológica"/>
    <s v="No sufrió violencia psicológica antes ni durante los últimos doce meses"/>
    <n v="270103"/>
    <s v="Delitos violentos"/>
    <n v="270103008"/>
    <s v="Violencia Psicológica"/>
    <n v="0"/>
    <n v="37890.092084993194"/>
    <n v="0"/>
  </r>
  <r>
    <n v="7"/>
    <n v="7402"/>
    <s v="Maule"/>
    <s v="Colbún"/>
    <n v="2"/>
    <s v="Prevalencia Violencia Psicológica General Vida (año o vida)"/>
    <x v="1"/>
    <x v="1"/>
    <n v="1"/>
    <s v="Violencia psicológica"/>
    <s v="Sufrió violencia psicológica antes o durante los últimos doce meses"/>
    <n v="270103"/>
    <s v="Delitos violentos"/>
    <n v="270103008"/>
    <s v="Violencia Psicológica"/>
    <n v="0"/>
    <n v="16618.200549722766"/>
    <n v="0"/>
  </r>
  <r>
    <n v="7"/>
    <n v="7402"/>
    <s v="Maule"/>
    <s v="Colbún"/>
    <n v="3"/>
    <s v="Prevalencia Violencia Psicológica Grave Año"/>
    <x v="0"/>
    <x v="0"/>
    <n v="1"/>
    <s v="Violencia psicológica"/>
    <s v="No sufrió violencia psicológica grave en los últimos 12 meses"/>
    <n v="270103"/>
    <s v="Delitos violentos"/>
    <n v="270103008"/>
    <s v="Violencia Psicológica"/>
    <n v="0"/>
    <n v="52086.361589846383"/>
    <n v="0"/>
  </r>
  <r>
    <n v="7"/>
    <n v="7402"/>
    <s v="Maule"/>
    <s v="Colbún"/>
    <n v="3"/>
    <s v="Prevalencia Violencia Psicológica Grave Año"/>
    <x v="0"/>
    <x v="0"/>
    <n v="1"/>
    <s v="Violencia psicológica"/>
    <s v="Sufrió violencia psicológica grave en los últimos 12 meses"/>
    <n v="270103"/>
    <s v="Delitos violentos"/>
    <n v="270103008"/>
    <s v="Violencia Psicológica"/>
    <n v="0"/>
    <n v="2421.9310448695865"/>
    <n v="0"/>
  </r>
  <r>
    <n v="7"/>
    <n v="7402"/>
    <s v="Maule"/>
    <s v="Colbún"/>
    <n v="4"/>
    <s v="Prevalencia Violencia Psicológica Leve Año"/>
    <x v="0"/>
    <x v="0"/>
    <n v="1"/>
    <s v="Violencia psicológica"/>
    <s v="No sufrió violencia psicológica leve en los últimos 12 meses"/>
    <n v="270103"/>
    <s v="Delitos violentos"/>
    <n v="270103008"/>
    <s v="Violencia Psicológica"/>
    <n v="0"/>
    <n v="41277.025369180446"/>
    <n v="0"/>
  </r>
  <r>
    <n v="7"/>
    <n v="7402"/>
    <s v="Maule"/>
    <s v="Colbún"/>
    <n v="4"/>
    <s v="Prevalencia Violencia Psicológica Leve Año"/>
    <x v="0"/>
    <x v="0"/>
    <n v="1"/>
    <s v="Violencia psicológica"/>
    <s v="Sufrió violencia psicológica leve en los últimos 12 meses"/>
    <n v="270103"/>
    <s v="Delitos violentos"/>
    <n v="270103008"/>
    <s v="Violencia Psicológica"/>
    <n v="0"/>
    <n v="13231.26726553552"/>
    <n v="0"/>
  </r>
  <r>
    <n v="7"/>
    <n v="7403"/>
    <s v="Maule"/>
    <s v="Longaví"/>
    <n v="1"/>
    <s v="Prevalencia Violencia Psicológica General Año"/>
    <x v="0"/>
    <x v="0"/>
    <n v="1"/>
    <s v="Violencia psicológica"/>
    <s v="No sufrió violencia psicológica general en los últimos 12 meses"/>
    <n v="270103"/>
    <s v="Delitos violentos"/>
    <n v="270103008"/>
    <s v="Violencia Psicológica"/>
    <n v="0"/>
    <n v="5528.4402741037484"/>
    <n v="0"/>
  </r>
  <r>
    <n v="7"/>
    <n v="7403"/>
    <s v="Maule"/>
    <s v="Longaví"/>
    <n v="2"/>
    <s v="Prevalencia Violencia Psicológica General Vida (año o vida)"/>
    <x v="1"/>
    <x v="1"/>
    <n v="1"/>
    <s v="Violencia psicológica"/>
    <s v="No sufrió violencia psicológica antes ni durante los últimos doce meses"/>
    <n v="270103"/>
    <s v="Delitos violentos"/>
    <n v="270103008"/>
    <s v="Violencia Psicológica"/>
    <n v="0"/>
    <n v="5528.4402741037484"/>
    <n v="0"/>
  </r>
  <r>
    <n v="7"/>
    <n v="7403"/>
    <s v="Maule"/>
    <s v="Longaví"/>
    <n v="3"/>
    <s v="Prevalencia Violencia Psicológica Grave Año"/>
    <x v="0"/>
    <x v="0"/>
    <n v="1"/>
    <s v="Violencia psicológica"/>
    <s v="No sufrió violencia psicológica grave en los últimos 12 meses"/>
    <n v="270103"/>
    <s v="Delitos violentos"/>
    <n v="270103008"/>
    <s v="Violencia Psicológica"/>
    <n v="0"/>
    <n v="5528.4402741037484"/>
    <n v="0"/>
  </r>
  <r>
    <n v="7"/>
    <n v="7403"/>
    <s v="Maule"/>
    <s v="Longaví"/>
    <n v="4"/>
    <s v="Prevalencia Violencia Psicológica Leve Año"/>
    <x v="0"/>
    <x v="0"/>
    <n v="1"/>
    <s v="Violencia psicológica"/>
    <s v="No sufrió violencia psicológica leve en los últimos 12 meses"/>
    <n v="270103"/>
    <s v="Delitos violentos"/>
    <n v="270103008"/>
    <s v="Violencia Psicológica"/>
    <n v="0"/>
    <n v="5528.4402741037484"/>
    <n v="0"/>
  </r>
  <r>
    <n v="7"/>
    <n v="7404"/>
    <s v="Maule"/>
    <s v="Parral"/>
    <n v="1"/>
    <s v="Prevalencia Violencia Psicológica General Año"/>
    <x v="0"/>
    <x v="0"/>
    <n v="1"/>
    <s v="Violencia psicológica"/>
    <s v="No sufrió violencia psicológica general en los últimos 12 meses"/>
    <n v="270103"/>
    <s v="Delitos violentos"/>
    <n v="270103008"/>
    <s v="Violencia Psicológica"/>
    <n v="19654.106881931635"/>
    <n v="29041.032208783385"/>
    <n v="12824.731408230848"/>
  </r>
  <r>
    <n v="7"/>
    <n v="7404"/>
    <s v="Maule"/>
    <s v="Parral"/>
    <n v="1"/>
    <s v="Prevalencia Violencia Psicológica General Año"/>
    <x v="0"/>
    <x v="0"/>
    <n v="1"/>
    <s v="Violencia psicológica"/>
    <s v="Sufrió violencia psicológica general en los últimos 12 meses"/>
    <n v="270103"/>
    <s v="Delitos violentos"/>
    <n v="270103008"/>
    <s v="Violencia Psicológica"/>
    <n v="1339.0183725776703"/>
    <n v="3906.9603006882157"/>
    <n v="1996.6171298679019"/>
  </r>
  <r>
    <n v="7"/>
    <n v="7404"/>
    <s v="Maule"/>
    <s v="Parral"/>
    <n v="2"/>
    <s v="Prevalencia Violencia Psicológica General Vida (año o vida)"/>
    <x v="1"/>
    <x v="1"/>
    <n v="1"/>
    <s v="Violencia psicológica"/>
    <s v="No sufrió violencia psicológica antes ni durante los últimos doce meses"/>
    <n v="270103"/>
    <s v="Delitos violentos"/>
    <n v="270103008"/>
    <s v="Violencia Psicológica"/>
    <n v="17826.43064172276"/>
    <n v="27830.178265222858"/>
    <n v="6016.5420904460716"/>
  </r>
  <r>
    <n v="7"/>
    <n v="7404"/>
    <s v="Maule"/>
    <s v="Parral"/>
    <n v="2"/>
    <s v="Prevalencia Violencia Psicológica General Vida (año o vida)"/>
    <x v="1"/>
    <x v="1"/>
    <n v="1"/>
    <s v="Violencia psicológica"/>
    <s v="Sufrió violencia psicológica antes o durante los últimos doce meses"/>
    <n v="270103"/>
    <s v="Delitos violentos"/>
    <n v="270103008"/>
    <s v="Violencia Psicológica"/>
    <n v="3166.6946127865476"/>
    <n v="5117.8142442487406"/>
    <n v="8804.8064476526779"/>
  </r>
  <r>
    <n v="7"/>
    <n v="7404"/>
    <s v="Maule"/>
    <s v="Parral"/>
    <n v="3"/>
    <s v="Prevalencia Violencia Psicológica Grave Año"/>
    <x v="0"/>
    <x v="0"/>
    <n v="1"/>
    <s v="Violencia psicológica"/>
    <s v="No sufrió violencia psicológica grave en los últimos 12 meses"/>
    <n v="270103"/>
    <s v="Delitos violentos"/>
    <n v="270103008"/>
    <s v="Violencia Psicológica"/>
    <n v="20993.125254509305"/>
    <n v="32947.992509471595"/>
    <n v="14821.348538098749"/>
  </r>
  <r>
    <n v="7"/>
    <n v="7404"/>
    <s v="Maule"/>
    <s v="Parral"/>
    <n v="4"/>
    <s v="Prevalencia Violencia Psicológica Leve Año"/>
    <x v="0"/>
    <x v="0"/>
    <n v="1"/>
    <s v="Violencia psicológica"/>
    <s v="No sufrió violencia psicológica leve en los últimos 12 meses"/>
    <n v="270103"/>
    <s v="Delitos violentos"/>
    <n v="270103008"/>
    <s v="Violencia Psicológica"/>
    <n v="19654.106881931635"/>
    <n v="29041.032208783385"/>
    <n v="12824.731408230848"/>
  </r>
  <r>
    <n v="7"/>
    <n v="7404"/>
    <s v="Maule"/>
    <s v="Parral"/>
    <n v="4"/>
    <s v="Prevalencia Violencia Psicológica Leve Año"/>
    <x v="0"/>
    <x v="0"/>
    <n v="1"/>
    <s v="Violencia psicológica"/>
    <s v="Sufrió violencia psicológica leve en los últimos 12 meses"/>
    <n v="270103"/>
    <s v="Delitos violentos"/>
    <n v="270103008"/>
    <s v="Violencia Psicológica"/>
    <n v="1339.0183725776703"/>
    <n v="3906.9603006882157"/>
    <n v="1996.6171298679019"/>
  </r>
  <r>
    <n v="7"/>
    <n v="7405"/>
    <s v="Maule"/>
    <s v="Retiro"/>
    <n v="1"/>
    <s v="Prevalencia Violencia Psicológica General Año"/>
    <x v="0"/>
    <x v="0"/>
    <n v="1"/>
    <s v="Violencia psicológica"/>
    <s v="No sufrió violencia psicológica general en los últimos 12 meses"/>
    <n v="270103"/>
    <s v="Delitos violentos"/>
    <n v="270103008"/>
    <s v="Violencia Psicológica"/>
    <n v="0"/>
    <n v="10669.214296794129"/>
    <n v="0"/>
  </r>
  <r>
    <n v="7"/>
    <n v="7405"/>
    <s v="Maule"/>
    <s v="Retiro"/>
    <n v="2"/>
    <s v="Prevalencia Violencia Psicológica General Vida (año o vida)"/>
    <x v="1"/>
    <x v="1"/>
    <n v="1"/>
    <s v="Violencia psicológica"/>
    <s v="No sufrió violencia psicológica antes ni durante los últimos doce meses"/>
    <n v="270103"/>
    <s v="Delitos violentos"/>
    <n v="270103008"/>
    <s v="Violencia Psicológica"/>
    <n v="0"/>
    <n v="10669.214296794129"/>
    <n v="0"/>
  </r>
  <r>
    <n v="7"/>
    <n v="7405"/>
    <s v="Maule"/>
    <s v="Retiro"/>
    <n v="3"/>
    <s v="Prevalencia Violencia Psicológica Grave Año"/>
    <x v="0"/>
    <x v="0"/>
    <n v="1"/>
    <s v="Violencia psicológica"/>
    <s v="No sufrió violencia psicológica grave en los últimos 12 meses"/>
    <n v="270103"/>
    <s v="Delitos violentos"/>
    <n v="270103008"/>
    <s v="Violencia Psicológica"/>
    <n v="0"/>
    <n v="10669.214296794129"/>
    <n v="0"/>
  </r>
  <r>
    <n v="7"/>
    <n v="7405"/>
    <s v="Maule"/>
    <s v="Retiro"/>
    <n v="4"/>
    <s v="Prevalencia Violencia Psicológica Leve Año"/>
    <x v="0"/>
    <x v="0"/>
    <n v="1"/>
    <s v="Violencia psicológica"/>
    <s v="No sufrió violencia psicológica leve en los últimos 12 meses"/>
    <n v="270103"/>
    <s v="Delitos violentos"/>
    <n v="270103008"/>
    <s v="Violencia Psicológica"/>
    <n v="0"/>
    <n v="10669.214296794129"/>
    <n v="0"/>
  </r>
  <r>
    <n v="7"/>
    <n v="7406"/>
    <s v="Maule"/>
    <s v="San Javier"/>
    <n v="1"/>
    <s v="Prevalencia Violencia Psicológica General Año"/>
    <x v="0"/>
    <x v="0"/>
    <n v="1"/>
    <s v="Violencia psicológica"/>
    <s v="No sufrió violencia psicológica general en los últimos 12 meses"/>
    <n v="270103"/>
    <s v="Delitos violentos"/>
    <n v="270103008"/>
    <s v="Violencia Psicológica"/>
    <n v="14281.573314306101"/>
    <n v="29969.872124190744"/>
    <n v="6202.6542715297373"/>
  </r>
  <r>
    <n v="7"/>
    <n v="7406"/>
    <s v="Maule"/>
    <s v="San Javier"/>
    <n v="1"/>
    <s v="Prevalencia Violencia Psicológica General Año"/>
    <x v="0"/>
    <x v="0"/>
    <n v="1"/>
    <s v="Violencia psicológica"/>
    <s v="Sufrió violencia psicológica general en los últimos 12 meses"/>
    <n v="270103"/>
    <s v="Delitos violentos"/>
    <n v="270103008"/>
    <s v="Violencia Psicológica"/>
    <n v="2461.6482340349626"/>
    <n v="2459.7728006983025"/>
    <n v="4492.9568868005563"/>
  </r>
  <r>
    <n v="7"/>
    <n v="7406"/>
    <s v="Maule"/>
    <s v="San Javier"/>
    <n v="2"/>
    <s v="Prevalencia Violencia Psicológica General Vida (año o vida)"/>
    <x v="1"/>
    <x v="1"/>
    <n v="1"/>
    <s v="Violencia psicológica"/>
    <s v="No sufrió violencia psicológica antes ni durante los últimos doce meses"/>
    <n v="270103"/>
    <s v="Delitos violentos"/>
    <n v="270103008"/>
    <s v="Violencia Psicológica"/>
    <n v="10595.790224759186"/>
    <n v="29969.872124190744"/>
    <n v="6202.6542715297373"/>
  </r>
  <r>
    <n v="7"/>
    <n v="7406"/>
    <s v="Maule"/>
    <s v="San Javier"/>
    <n v="2"/>
    <s v="Prevalencia Violencia Psicológica General Vida (año o vida)"/>
    <x v="1"/>
    <x v="1"/>
    <n v="1"/>
    <s v="Violencia psicológica"/>
    <s v="Sufrió violencia psicológica antes o durante los últimos doce meses"/>
    <n v="270103"/>
    <s v="Delitos violentos"/>
    <n v="270103008"/>
    <s v="Violencia Psicológica"/>
    <n v="6147.4313235818763"/>
    <n v="2459.7728006983025"/>
    <n v="4492.9568868005563"/>
  </r>
  <r>
    <n v="7"/>
    <n v="7406"/>
    <s v="Maule"/>
    <s v="San Javier"/>
    <n v="3"/>
    <s v="Prevalencia Violencia Psicológica Grave Año"/>
    <x v="0"/>
    <x v="0"/>
    <n v="1"/>
    <s v="Violencia psicológica"/>
    <s v="No sufrió violencia psicológica grave en los últimos 12 meses"/>
    <n v="270103"/>
    <s v="Delitos violentos"/>
    <n v="270103008"/>
    <s v="Violencia Psicológica"/>
    <n v="16743.221548341062"/>
    <n v="32429.644924889057"/>
    <n v="10695.611158330292"/>
  </r>
  <r>
    <n v="7"/>
    <n v="7406"/>
    <s v="Maule"/>
    <s v="San Javier"/>
    <n v="4"/>
    <s v="Prevalencia Violencia Psicológica Leve Año"/>
    <x v="0"/>
    <x v="0"/>
    <n v="1"/>
    <s v="Violencia psicológica"/>
    <s v="No sufrió violencia psicológica leve en los últimos 12 meses"/>
    <n v="270103"/>
    <s v="Delitos violentos"/>
    <n v="270103008"/>
    <s v="Violencia Psicológica"/>
    <n v="14281.573314306101"/>
    <n v="29969.872124190744"/>
    <n v="6202.6542715297373"/>
  </r>
  <r>
    <n v="7"/>
    <n v="7406"/>
    <s v="Maule"/>
    <s v="San Javier"/>
    <n v="4"/>
    <s v="Prevalencia Violencia Psicológica Leve Año"/>
    <x v="0"/>
    <x v="0"/>
    <n v="1"/>
    <s v="Violencia psicológica"/>
    <s v="Sufrió violencia psicológica leve en los últimos 12 meses"/>
    <n v="270103"/>
    <s v="Delitos violentos"/>
    <n v="270103008"/>
    <s v="Violencia Psicológica"/>
    <n v="2461.6482340349626"/>
    <n v="2459.7728006983025"/>
    <n v="4492.9568868005563"/>
  </r>
  <r>
    <n v="8"/>
    <n v="8101"/>
    <s v="Biobío"/>
    <s v="Concepción"/>
    <n v="1"/>
    <s v="Prevalencia Violencia Psicológica General Año"/>
    <x v="0"/>
    <x v="0"/>
    <n v="1"/>
    <s v="Violencia psicológica"/>
    <s v="No sufrió violencia psicológica general en los últimos 12 meses"/>
    <n v="270103"/>
    <s v="Delitos violentos"/>
    <n v="270103008"/>
    <s v="Violencia Psicológica"/>
    <n v="24505.696689096389"/>
    <n v="29040.136010997019"/>
    <n v="21196.46527915146"/>
  </r>
  <r>
    <n v="8"/>
    <n v="8101"/>
    <s v="Biobío"/>
    <s v="Concepción"/>
    <n v="1"/>
    <s v="Prevalencia Violencia Psicológica General Año"/>
    <x v="0"/>
    <x v="0"/>
    <n v="1"/>
    <s v="Violencia psicológica"/>
    <s v="Sufrió violencia psicológica general en los últimos 12 meses"/>
    <n v="270103"/>
    <s v="Delitos violentos"/>
    <n v="270103008"/>
    <s v="Violencia Psicológica"/>
    <n v="8689.7183183753859"/>
    <n v="8242.9124498598758"/>
    <n v="6944.5234010494623"/>
  </r>
  <r>
    <n v="8"/>
    <n v="8101"/>
    <s v="Biobío"/>
    <s v="Concepción"/>
    <n v="2"/>
    <s v="Prevalencia Violencia Psicológica General Vida (año o vida)"/>
    <x v="1"/>
    <x v="1"/>
    <n v="1"/>
    <s v="Violencia psicológica"/>
    <s v="No sufrió violencia psicológica antes ni durante los últimos doce meses"/>
    <n v="270103"/>
    <s v="Delitos violentos"/>
    <n v="270103008"/>
    <s v="Violencia Psicológica"/>
    <n v="19896.949960697595"/>
    <n v="22863.664135269919"/>
    <n v="13173.98249663635"/>
  </r>
  <r>
    <n v="8"/>
    <n v="8101"/>
    <s v="Biobío"/>
    <s v="Concepción"/>
    <n v="2"/>
    <s v="Prevalencia Violencia Psicológica General Vida (año o vida)"/>
    <x v="1"/>
    <x v="1"/>
    <n v="1"/>
    <s v="Violencia psicológica"/>
    <s v="Sufrió violencia psicológica antes o durante los últimos doce meses"/>
    <n v="270103"/>
    <s v="Delitos violentos"/>
    <n v="270103008"/>
    <s v="Violencia Psicológica"/>
    <n v="13298.465046774179"/>
    <n v="14419.384325586982"/>
    <n v="14967.006183564576"/>
  </r>
  <r>
    <n v="8"/>
    <n v="8101"/>
    <s v="Biobío"/>
    <s v="Concepción"/>
    <n v="3"/>
    <s v="Prevalencia Violencia Psicológica Grave Año"/>
    <x v="0"/>
    <x v="0"/>
    <n v="1"/>
    <s v="Violencia psicológica"/>
    <s v="No sufrió violencia psicológica grave en los últimos 12 meses"/>
    <n v="270103"/>
    <s v="Delitos violentos"/>
    <n v="270103008"/>
    <s v="Violencia Psicológica"/>
    <n v="32285.845088063299"/>
    <n v="36329.440671392018"/>
    <n v="25526.648615703885"/>
  </r>
  <r>
    <n v="8"/>
    <n v="8101"/>
    <s v="Biobío"/>
    <s v="Concepción"/>
    <n v="3"/>
    <s v="Prevalencia Violencia Psicológica Grave Año"/>
    <x v="0"/>
    <x v="0"/>
    <n v="1"/>
    <s v="Violencia psicológica"/>
    <s v="Sufrió violencia psicológica grave en los últimos 12 meses"/>
    <n v="270103"/>
    <s v="Delitos violentos"/>
    <n v="270103008"/>
    <s v="Violencia Psicológica"/>
    <n v="909.56991940847718"/>
    <n v="953.60778946487926"/>
    <n v="2614.3400644970293"/>
  </r>
  <r>
    <n v="8"/>
    <n v="8101"/>
    <s v="Biobío"/>
    <s v="Concepción"/>
    <n v="4"/>
    <s v="Prevalencia Violencia Psicológica Leve Año"/>
    <x v="0"/>
    <x v="0"/>
    <n v="1"/>
    <s v="Violencia psicológica"/>
    <s v="No sufrió violencia psicológica leve en los últimos 12 meses"/>
    <n v="270103"/>
    <s v="Delitos violentos"/>
    <n v="270103008"/>
    <s v="Violencia Psicológica"/>
    <n v="24505.696689096389"/>
    <n v="29040.136010997019"/>
    <n v="21196.46527915146"/>
  </r>
  <r>
    <n v="8"/>
    <n v="8101"/>
    <s v="Biobío"/>
    <s v="Concepción"/>
    <n v="4"/>
    <s v="Prevalencia Violencia Psicológica Leve Año"/>
    <x v="0"/>
    <x v="0"/>
    <n v="1"/>
    <s v="Violencia psicológica"/>
    <s v="Sufrió violencia psicológica leve en los últimos 12 meses"/>
    <n v="270103"/>
    <s v="Delitos violentos"/>
    <n v="270103008"/>
    <s v="Violencia Psicológica"/>
    <n v="8689.7183183753859"/>
    <n v="8242.9124498598758"/>
    <n v="6944.5234010494623"/>
  </r>
  <r>
    <n v="8"/>
    <n v="8102"/>
    <s v="Biobío"/>
    <s v="Coronel"/>
    <n v="1"/>
    <s v="Prevalencia Violencia Psicológica General Año"/>
    <x v="0"/>
    <x v="0"/>
    <n v="1"/>
    <s v="Violencia psicológica"/>
    <s v="No sufrió violencia psicológica general en los últimos 12 meses"/>
    <n v="270103"/>
    <s v="Delitos violentos"/>
    <n v="270103008"/>
    <s v="Violencia Psicológica"/>
    <n v="23865.405958823376"/>
    <n v="11649.96746527176"/>
    <n v="35318.404813246132"/>
  </r>
  <r>
    <n v="8"/>
    <n v="8102"/>
    <s v="Biobío"/>
    <s v="Coronel"/>
    <n v="1"/>
    <s v="Prevalencia Violencia Psicológica General Año"/>
    <x v="0"/>
    <x v="0"/>
    <n v="1"/>
    <s v="Violencia psicológica"/>
    <s v="Sufrió violencia psicológica general en los últimos 12 meses"/>
    <n v="270103"/>
    <s v="Delitos violentos"/>
    <n v="270103008"/>
    <s v="Violencia Psicológica"/>
    <n v="3215.149142655574"/>
    <n v="6246.3025418104608"/>
    <n v="12057.895718881491"/>
  </r>
  <r>
    <n v="8"/>
    <n v="8102"/>
    <s v="Biobío"/>
    <s v="Coronel"/>
    <n v="2"/>
    <s v="Prevalencia Violencia Psicológica General Vida (año o vida)"/>
    <x v="1"/>
    <x v="1"/>
    <n v="1"/>
    <s v="Violencia psicológica"/>
    <s v="No sufrió violencia psicológica antes ni durante los últimos doce meses"/>
    <n v="270103"/>
    <s v="Delitos violentos"/>
    <n v="270103008"/>
    <s v="Violencia Psicológica"/>
    <n v="11107.191713054177"/>
    <n v="5859.6529168787365"/>
    <n v="27063.660091909744"/>
  </r>
  <r>
    <n v="8"/>
    <n v="8102"/>
    <s v="Biobío"/>
    <s v="Coronel"/>
    <n v="2"/>
    <s v="Prevalencia Violencia Psicológica General Vida (año o vida)"/>
    <x v="1"/>
    <x v="1"/>
    <n v="1"/>
    <s v="Violencia psicológica"/>
    <s v="Sufrió violencia psicológica antes o durante los últimos doce meses"/>
    <n v="270103"/>
    <s v="Delitos violentos"/>
    <n v="270103008"/>
    <s v="Violencia Psicológica"/>
    <n v="15973.363388424776"/>
    <n v="12036.617090203488"/>
    <n v="20312.640440217889"/>
  </r>
  <r>
    <n v="8"/>
    <n v="8102"/>
    <s v="Biobío"/>
    <s v="Coronel"/>
    <n v="3"/>
    <s v="Prevalencia Violencia Psicológica Grave Año"/>
    <x v="0"/>
    <x v="0"/>
    <n v="1"/>
    <s v="Violencia psicológica"/>
    <s v="No sufrió violencia psicológica grave en los últimos 12 meses"/>
    <n v="270103"/>
    <s v="Delitos violentos"/>
    <n v="270103008"/>
    <s v="Violencia Psicológica"/>
    <n v="27080.555101478953"/>
    <n v="17896.270007082221"/>
    <n v="41948.783101896057"/>
  </r>
  <r>
    <n v="8"/>
    <n v="8102"/>
    <s v="Biobío"/>
    <s v="Coronel"/>
    <n v="3"/>
    <s v="Prevalencia Violencia Psicológica Grave Año"/>
    <x v="0"/>
    <x v="0"/>
    <n v="1"/>
    <s v="Violencia psicológica"/>
    <s v="Sufrió violencia psicológica grave en los últimos 12 meses"/>
    <n v="270103"/>
    <s v="Delitos violentos"/>
    <n v="270103008"/>
    <s v="Violencia Psicológica"/>
    <n v="0"/>
    <n v="0"/>
    <n v="5427.51743023157"/>
  </r>
  <r>
    <n v="8"/>
    <n v="8102"/>
    <s v="Biobío"/>
    <s v="Coronel"/>
    <n v="4"/>
    <s v="Prevalencia Violencia Psicológica Leve Año"/>
    <x v="0"/>
    <x v="0"/>
    <n v="1"/>
    <s v="Violencia psicológica"/>
    <s v="No sufrió violencia psicológica leve en los últimos 12 meses"/>
    <n v="270103"/>
    <s v="Delitos violentos"/>
    <n v="270103008"/>
    <s v="Violencia Psicológica"/>
    <n v="23865.405958823376"/>
    <n v="11649.96746527176"/>
    <n v="35318.404813246132"/>
  </r>
  <r>
    <n v="8"/>
    <n v="8102"/>
    <s v="Biobío"/>
    <s v="Coronel"/>
    <n v="4"/>
    <s v="Prevalencia Violencia Psicológica Leve Año"/>
    <x v="0"/>
    <x v="0"/>
    <n v="1"/>
    <s v="Violencia psicológica"/>
    <s v="Sufrió violencia psicológica leve en los últimos 12 meses"/>
    <n v="270103"/>
    <s v="Delitos violentos"/>
    <n v="270103008"/>
    <s v="Violencia Psicológica"/>
    <n v="3215.149142655574"/>
    <n v="6246.3025418104608"/>
    <n v="12057.895718881491"/>
  </r>
  <r>
    <n v="8"/>
    <n v="8103"/>
    <s v="Biobío"/>
    <s v="Chiguayante"/>
    <n v="1"/>
    <s v="Prevalencia Violencia Psicológica General Año"/>
    <x v="0"/>
    <x v="0"/>
    <n v="1"/>
    <s v="Violencia psicológica"/>
    <s v="No sufrió violencia psicológica general en los últimos 12 meses"/>
    <n v="270103"/>
    <s v="Delitos violentos"/>
    <n v="270103008"/>
    <s v="Violencia Psicológica"/>
    <n v="26342.780639451768"/>
    <n v="58617.995742046594"/>
    <n v="23541.126556537951"/>
  </r>
  <r>
    <n v="8"/>
    <n v="8103"/>
    <s v="Biobío"/>
    <s v="Chiguayante"/>
    <n v="1"/>
    <s v="Prevalencia Violencia Psicológica General Año"/>
    <x v="0"/>
    <x v="0"/>
    <n v="1"/>
    <s v="Violencia psicológica"/>
    <s v="Sufrió violencia psicológica general en los últimos 12 meses"/>
    <n v="270103"/>
    <s v="Delitos violentos"/>
    <n v="270103008"/>
    <s v="Violencia Psicológica"/>
    <n v="6350.2688965032112"/>
    <n v="6317.2396644277687"/>
    <n v="6228.3068025910243"/>
  </r>
  <r>
    <n v="8"/>
    <n v="8103"/>
    <s v="Biobío"/>
    <s v="Chiguayante"/>
    <n v="2"/>
    <s v="Prevalencia Violencia Psicológica General Vida (año o vida)"/>
    <x v="1"/>
    <x v="1"/>
    <n v="1"/>
    <s v="Violencia psicológica"/>
    <s v="No sufrió violencia psicológica antes ni durante los últimos doce meses"/>
    <n v="270103"/>
    <s v="Delitos violentos"/>
    <n v="270103008"/>
    <s v="Violencia Psicológica"/>
    <n v="18505.071592275748"/>
    <n v="57370.914382475996"/>
    <n v="17781.745968490846"/>
  </r>
  <r>
    <n v="8"/>
    <n v="8103"/>
    <s v="Biobío"/>
    <s v="Chiguayante"/>
    <n v="2"/>
    <s v="Prevalencia Violencia Psicológica General Vida (año o vida)"/>
    <x v="1"/>
    <x v="1"/>
    <n v="1"/>
    <s v="Violencia psicológica"/>
    <s v="Sufrió violencia psicológica antes o durante los últimos doce meses"/>
    <n v="270103"/>
    <s v="Delitos violentos"/>
    <n v="270103008"/>
    <s v="Violencia Psicológica"/>
    <n v="14187.977943679231"/>
    <n v="7564.3210239983709"/>
    <n v="11987.687390638133"/>
  </r>
  <r>
    <n v="8"/>
    <n v="8103"/>
    <s v="Biobío"/>
    <s v="Chiguayante"/>
    <n v="3"/>
    <s v="Prevalencia Violencia Psicológica Grave Año"/>
    <x v="0"/>
    <x v="0"/>
    <n v="1"/>
    <s v="Violencia psicológica"/>
    <s v="No sufrió violencia psicológica grave en los últimos 12 meses"/>
    <n v="270103"/>
    <s v="Delitos violentos"/>
    <n v="270103008"/>
    <s v="Violencia Psicológica"/>
    <n v="30094.851255984933"/>
    <n v="62751.805743806777"/>
    <n v="26655.279957833471"/>
  </r>
  <r>
    <n v="8"/>
    <n v="8103"/>
    <s v="Biobío"/>
    <s v="Chiguayante"/>
    <n v="3"/>
    <s v="Prevalencia Violencia Psicológica Grave Año"/>
    <x v="0"/>
    <x v="0"/>
    <n v="1"/>
    <s v="Violencia psicológica"/>
    <s v="Sufrió violencia psicológica grave en los últimos 12 meses"/>
    <n v="270103"/>
    <s v="Delitos violentos"/>
    <n v="270103008"/>
    <s v="Violencia Psicológica"/>
    <n v="2598.1982799700468"/>
    <n v="2183.4296626675737"/>
    <n v="3114.1534012955117"/>
  </r>
  <r>
    <n v="8"/>
    <n v="8103"/>
    <s v="Biobío"/>
    <s v="Chiguayante"/>
    <n v="4"/>
    <s v="Prevalencia Violencia Psicológica Leve Año"/>
    <x v="0"/>
    <x v="0"/>
    <n v="1"/>
    <s v="Violencia psicológica"/>
    <s v="No sufrió violencia psicológica leve en los últimos 12 meses"/>
    <n v="270103"/>
    <s v="Delitos violentos"/>
    <n v="270103008"/>
    <s v="Violencia Psicológica"/>
    <n v="26342.780639451768"/>
    <n v="60801.425404714166"/>
    <n v="23541.126556537951"/>
  </r>
  <r>
    <n v="8"/>
    <n v="8103"/>
    <s v="Biobío"/>
    <s v="Chiguayante"/>
    <n v="4"/>
    <s v="Prevalencia Violencia Psicológica Leve Año"/>
    <x v="0"/>
    <x v="0"/>
    <n v="1"/>
    <s v="Violencia psicológica"/>
    <s v="Sufrió violencia psicológica leve en los últimos 12 meses"/>
    <n v="270103"/>
    <s v="Delitos violentos"/>
    <n v="270103008"/>
    <s v="Violencia Psicológica"/>
    <n v="6350.2688965032112"/>
    <n v="4133.8100017601946"/>
    <n v="6228.3068025910243"/>
  </r>
  <r>
    <n v="8"/>
    <n v="8105"/>
    <s v="Biobío"/>
    <s v="Hualqui"/>
    <n v="1"/>
    <s v="Prevalencia Violencia Psicológica General Año"/>
    <x v="0"/>
    <x v="0"/>
    <n v="1"/>
    <s v="Violencia psicológica"/>
    <s v="No sufrió violencia psicológica general en los últimos 12 meses"/>
    <n v="270103"/>
    <s v="Delitos violentos"/>
    <n v="270103008"/>
    <s v="Violencia Psicológica"/>
    <n v="0"/>
    <n v="20878.926250894692"/>
    <n v="6770.9941674675847"/>
  </r>
  <r>
    <n v="8"/>
    <n v="8105"/>
    <s v="Biobío"/>
    <s v="Hualqui"/>
    <n v="1"/>
    <s v="Prevalencia Violencia Psicológica General Año"/>
    <x v="0"/>
    <x v="0"/>
    <n v="1"/>
    <s v="Violencia psicológica"/>
    <s v="Sufrió violencia psicológica general en los últimos 12 meses"/>
    <n v="270103"/>
    <s v="Delitos violentos"/>
    <n v="270103008"/>
    <s v="Violencia Psicológica"/>
    <n v="0"/>
    <n v="0"/>
    <n v="16825.381278882891"/>
  </r>
  <r>
    <n v="8"/>
    <n v="8105"/>
    <s v="Biobío"/>
    <s v="Hualqui"/>
    <n v="2"/>
    <s v="Prevalencia Violencia Psicológica General Vida (año o vida)"/>
    <x v="1"/>
    <x v="1"/>
    <n v="1"/>
    <s v="Violencia psicológica"/>
    <s v="No sufrió violencia psicológica antes ni durante los últimos doce meses"/>
    <n v="270103"/>
    <s v="Delitos violentos"/>
    <n v="270103008"/>
    <s v="Violencia Psicológica"/>
    <n v="0"/>
    <n v="20878.926250894692"/>
    <n v="6770.9941674675847"/>
  </r>
  <r>
    <n v="8"/>
    <n v="8105"/>
    <s v="Biobío"/>
    <s v="Hualqui"/>
    <n v="2"/>
    <s v="Prevalencia Violencia Psicológica General Vida (año o vida)"/>
    <x v="1"/>
    <x v="1"/>
    <n v="1"/>
    <s v="Violencia psicológica"/>
    <s v="Sufrió violencia psicológica antes o durante los últimos doce meses"/>
    <n v="270103"/>
    <s v="Delitos violentos"/>
    <n v="270103008"/>
    <s v="Violencia Psicológica"/>
    <n v="0"/>
    <n v="0"/>
    <n v="16825.381278882891"/>
  </r>
  <r>
    <n v="8"/>
    <n v="8105"/>
    <s v="Biobío"/>
    <s v="Hualqui"/>
    <n v="3"/>
    <s v="Prevalencia Violencia Psicológica Grave Año"/>
    <x v="0"/>
    <x v="0"/>
    <n v="1"/>
    <s v="Violencia psicológica"/>
    <s v="No sufrió violencia psicológica grave en los últimos 12 meses"/>
    <n v="270103"/>
    <s v="Delitos violentos"/>
    <n v="270103008"/>
    <s v="Violencia Psicológica"/>
    <n v="0"/>
    <n v="20878.926250894692"/>
    <n v="17776.429421500223"/>
  </r>
  <r>
    <n v="8"/>
    <n v="8105"/>
    <s v="Biobío"/>
    <s v="Hualqui"/>
    <n v="3"/>
    <s v="Prevalencia Violencia Psicológica Grave Año"/>
    <x v="0"/>
    <x v="0"/>
    <n v="1"/>
    <s v="Violencia psicológica"/>
    <s v="Sufrió violencia psicológica grave en los últimos 12 meses"/>
    <n v="270103"/>
    <s v="Delitos violentos"/>
    <n v="270103008"/>
    <s v="Violencia Psicológica"/>
    <n v="0"/>
    <n v="0"/>
    <n v="5819.9460248502537"/>
  </r>
  <r>
    <n v="8"/>
    <n v="8105"/>
    <s v="Biobío"/>
    <s v="Hualqui"/>
    <n v="4"/>
    <s v="Prevalencia Violencia Psicológica Leve Año"/>
    <x v="0"/>
    <x v="0"/>
    <n v="1"/>
    <s v="Violencia psicológica"/>
    <s v="No sufrió violencia psicológica leve en los últimos 12 meses"/>
    <n v="270103"/>
    <s v="Delitos violentos"/>
    <n v="270103008"/>
    <s v="Violencia Psicológica"/>
    <n v="0"/>
    <n v="20878.926250894692"/>
    <n v="6770.9941674675847"/>
  </r>
  <r>
    <n v="8"/>
    <n v="8105"/>
    <s v="Biobío"/>
    <s v="Hualqui"/>
    <n v="4"/>
    <s v="Prevalencia Violencia Psicológica Leve Año"/>
    <x v="0"/>
    <x v="0"/>
    <n v="1"/>
    <s v="Violencia psicológica"/>
    <s v="Sufrió violencia psicológica leve en los últimos 12 meses"/>
    <n v="270103"/>
    <s v="Delitos violentos"/>
    <n v="270103008"/>
    <s v="Violencia Psicológica"/>
    <n v="0"/>
    <n v="0"/>
    <n v="16825.381278882891"/>
  </r>
  <r>
    <n v="8"/>
    <n v="8106"/>
    <s v="Biobío"/>
    <s v="Lota"/>
    <n v="1"/>
    <s v="Prevalencia Violencia Psicológica General Año"/>
    <x v="0"/>
    <x v="0"/>
    <n v="1"/>
    <s v="Violencia psicológica"/>
    <s v="No sufrió violencia psicológica general en los últimos 12 meses"/>
    <n v="270103"/>
    <s v="Delitos violentos"/>
    <n v="270103008"/>
    <s v="Violencia Psicológica"/>
    <n v="24097.935381514912"/>
    <n v="4505.1629645760668"/>
    <n v="31848.23476984206"/>
  </r>
  <r>
    <n v="8"/>
    <n v="8106"/>
    <s v="Biobío"/>
    <s v="Lota"/>
    <n v="1"/>
    <s v="Prevalencia Violencia Psicológica General Año"/>
    <x v="0"/>
    <x v="0"/>
    <n v="1"/>
    <s v="Violencia psicológica"/>
    <s v="Sufrió violencia psicológica general en los últimos 12 meses"/>
    <n v="270103"/>
    <s v="Delitos violentos"/>
    <n v="270103008"/>
    <s v="Violencia Psicológica"/>
    <n v="12033.960079754732"/>
    <n v="13446.588081678725"/>
    <n v="7600.7323242910861"/>
  </r>
  <r>
    <n v="8"/>
    <n v="8106"/>
    <s v="Biobío"/>
    <s v="Lota"/>
    <n v="2"/>
    <s v="Prevalencia Violencia Psicológica General Vida (año o vida)"/>
    <x v="1"/>
    <x v="1"/>
    <n v="1"/>
    <s v="Violencia psicológica"/>
    <s v="No sufrió violencia psicológica antes ni durante los últimos doce meses"/>
    <n v="270103"/>
    <s v="Delitos violentos"/>
    <n v="270103008"/>
    <s v="Violencia Psicológica"/>
    <n v="9259.6959886799741"/>
    <n v="4505.1629645760668"/>
    <n v="22678.746375909472"/>
  </r>
  <r>
    <n v="8"/>
    <n v="8106"/>
    <s v="Biobío"/>
    <s v="Lota"/>
    <n v="2"/>
    <s v="Prevalencia Violencia Psicológica General Vida (año o vida)"/>
    <x v="1"/>
    <x v="1"/>
    <n v="1"/>
    <s v="Violencia psicológica"/>
    <s v="Sufrió violencia psicológica antes o durante los últimos doce meses"/>
    <n v="270103"/>
    <s v="Delitos violentos"/>
    <n v="270103008"/>
    <s v="Violencia Psicológica"/>
    <n v="26872.199472589669"/>
    <n v="13446.588081678725"/>
    <n v="16770.220718223674"/>
  </r>
  <r>
    <n v="8"/>
    <n v="8106"/>
    <s v="Biobío"/>
    <s v="Lota"/>
    <n v="3"/>
    <s v="Prevalencia Violencia Psicológica Grave Año"/>
    <x v="0"/>
    <x v="0"/>
    <n v="1"/>
    <s v="Violencia psicológica"/>
    <s v="No sufrió violencia psicológica grave en los últimos 12 meses"/>
    <n v="270103"/>
    <s v="Delitos violentos"/>
    <n v="270103008"/>
    <s v="Violencia Psicológica"/>
    <n v="36131.895461269647"/>
    <n v="17951.751046254791"/>
    <n v="36115.887185999782"/>
  </r>
  <r>
    <n v="8"/>
    <n v="8106"/>
    <s v="Biobío"/>
    <s v="Lota"/>
    <n v="3"/>
    <s v="Prevalencia Violencia Psicológica Grave Año"/>
    <x v="0"/>
    <x v="0"/>
    <n v="1"/>
    <s v="Violencia psicológica"/>
    <s v="Sufrió violencia psicológica grave en los últimos 12 meses"/>
    <n v="270103"/>
    <s v="Delitos violentos"/>
    <n v="270103008"/>
    <s v="Violencia Psicológica"/>
    <n v="0"/>
    <n v="0"/>
    <n v="3333.0799081333662"/>
  </r>
  <r>
    <n v="8"/>
    <n v="8106"/>
    <s v="Biobío"/>
    <s v="Lota"/>
    <n v="4"/>
    <s v="Prevalencia Violencia Psicológica Leve Año"/>
    <x v="0"/>
    <x v="0"/>
    <n v="1"/>
    <s v="Violencia psicológica"/>
    <s v="No sufrió violencia psicológica leve en los últimos 12 meses"/>
    <n v="270103"/>
    <s v="Delitos violentos"/>
    <n v="270103008"/>
    <s v="Violencia Psicológica"/>
    <n v="24097.935381514912"/>
    <n v="4505.1629645760668"/>
    <n v="35181.314677975432"/>
  </r>
  <r>
    <n v="8"/>
    <n v="8106"/>
    <s v="Biobío"/>
    <s v="Lota"/>
    <n v="4"/>
    <s v="Prevalencia Violencia Psicológica Leve Año"/>
    <x v="0"/>
    <x v="0"/>
    <n v="1"/>
    <s v="Violencia psicológica"/>
    <s v="Sufrió violencia psicológica leve en los últimos 12 meses"/>
    <n v="270103"/>
    <s v="Delitos violentos"/>
    <n v="270103008"/>
    <s v="Violencia Psicológica"/>
    <n v="12033.960079754732"/>
    <n v="13446.588081678725"/>
    <n v="4267.6524161577199"/>
  </r>
  <r>
    <n v="8"/>
    <n v="8107"/>
    <s v="Biobío"/>
    <s v="Penco"/>
    <n v="1"/>
    <s v="Prevalencia Violencia Psicológica General Año"/>
    <x v="0"/>
    <x v="0"/>
    <n v="1"/>
    <s v="Violencia psicológica"/>
    <s v="No sufrió violencia psicológica general en los últimos 12 meses"/>
    <n v="270103"/>
    <s v="Delitos violentos"/>
    <n v="270103008"/>
    <s v="Violencia Psicológica"/>
    <n v="25761.128939356538"/>
    <n v="16727.098418482557"/>
    <n v="43481.672604981664"/>
  </r>
  <r>
    <n v="8"/>
    <n v="8107"/>
    <s v="Biobío"/>
    <s v="Penco"/>
    <n v="1"/>
    <s v="Prevalencia Violencia Psicológica General Año"/>
    <x v="0"/>
    <x v="0"/>
    <n v="1"/>
    <s v="Violencia psicológica"/>
    <s v="Sufrió violencia psicológica general en los últimos 12 meses"/>
    <n v="270103"/>
    <s v="Delitos violentos"/>
    <n v="270103008"/>
    <s v="Violencia Psicológica"/>
    <n v="7269.8099234756846"/>
    <n v="5266.2874024170505"/>
    <n v="3915.4737398819952"/>
  </r>
  <r>
    <n v="8"/>
    <n v="8107"/>
    <s v="Biobío"/>
    <s v="Penco"/>
    <n v="2"/>
    <s v="Prevalencia Violencia Psicológica General Vida (año o vida)"/>
    <x v="1"/>
    <x v="1"/>
    <n v="1"/>
    <s v="Violencia psicológica"/>
    <s v="No sufrió violencia psicológica antes ni durante los últimos doce meses"/>
    <n v="270103"/>
    <s v="Delitos violentos"/>
    <n v="270103008"/>
    <s v="Violencia Psicológica"/>
    <n v="14687.731424339669"/>
    <n v="16727.098418482557"/>
    <n v="23525.684018653352"/>
  </r>
  <r>
    <n v="8"/>
    <n v="8107"/>
    <s v="Biobío"/>
    <s v="Penco"/>
    <n v="2"/>
    <s v="Prevalencia Violencia Psicológica General Vida (año o vida)"/>
    <x v="1"/>
    <x v="1"/>
    <n v="1"/>
    <s v="Violencia psicológica"/>
    <s v="Sufrió violencia psicológica antes o durante los últimos doce meses"/>
    <n v="270103"/>
    <s v="Delitos violentos"/>
    <n v="270103008"/>
    <s v="Violencia Psicológica"/>
    <n v="18343.207438492555"/>
    <n v="5266.2874024170505"/>
    <n v="23871.462326210294"/>
  </r>
  <r>
    <n v="8"/>
    <n v="8107"/>
    <s v="Biobío"/>
    <s v="Penco"/>
    <n v="3"/>
    <s v="Prevalencia Violencia Psicológica Grave Año"/>
    <x v="0"/>
    <x v="0"/>
    <n v="1"/>
    <s v="Violencia psicológica"/>
    <s v="No sufrió violencia psicológica grave en los últimos 12 meses"/>
    <n v="270103"/>
    <s v="Delitos violentos"/>
    <n v="270103008"/>
    <s v="Violencia Psicológica"/>
    <n v="31576.565457088785"/>
    <n v="19991.653001624967"/>
    <n v="47397.146344863642"/>
  </r>
  <r>
    <n v="8"/>
    <n v="8107"/>
    <s v="Biobío"/>
    <s v="Penco"/>
    <n v="3"/>
    <s v="Prevalencia Violencia Psicológica Grave Año"/>
    <x v="0"/>
    <x v="0"/>
    <n v="1"/>
    <s v="Violencia psicológica"/>
    <s v="Sufrió violencia psicológica grave en los últimos 12 meses"/>
    <n v="270103"/>
    <s v="Delitos violentos"/>
    <n v="270103008"/>
    <s v="Violencia Psicológica"/>
    <n v="1454.3734057434378"/>
    <n v="2001.7328192746388"/>
    <n v="0"/>
  </r>
  <r>
    <n v="8"/>
    <n v="8107"/>
    <s v="Biobío"/>
    <s v="Penco"/>
    <n v="4"/>
    <s v="Prevalencia Violencia Psicológica Leve Año"/>
    <x v="0"/>
    <x v="0"/>
    <n v="1"/>
    <s v="Violencia psicológica"/>
    <s v="No sufrió violencia psicológica leve en los últimos 12 meses"/>
    <n v="270103"/>
    <s v="Delitos violentos"/>
    <n v="270103008"/>
    <s v="Violencia Psicológica"/>
    <n v="25761.128939356538"/>
    <n v="16727.098418482557"/>
    <n v="43481.672604981664"/>
  </r>
  <r>
    <n v="8"/>
    <n v="8107"/>
    <s v="Biobío"/>
    <s v="Penco"/>
    <n v="4"/>
    <s v="Prevalencia Violencia Psicológica Leve Año"/>
    <x v="0"/>
    <x v="0"/>
    <n v="1"/>
    <s v="Violencia psicológica"/>
    <s v="Sufrió violencia psicológica leve en los últimos 12 meses"/>
    <n v="270103"/>
    <s v="Delitos violentos"/>
    <n v="270103008"/>
    <s v="Violencia Psicológica"/>
    <n v="7269.8099234756846"/>
    <n v="5266.2874024170505"/>
    <n v="3915.4737398819952"/>
  </r>
  <r>
    <n v="8"/>
    <n v="8108"/>
    <s v="Biobío"/>
    <s v="San Pedro de la Paz"/>
    <n v="1"/>
    <s v="Prevalencia Violencia Psicológica General Año"/>
    <x v="0"/>
    <x v="0"/>
    <n v="1"/>
    <s v="Violencia psicológica"/>
    <s v="No sufrió violencia psicológica general en los últimos 12 meses"/>
    <n v="270103"/>
    <s v="Delitos violentos"/>
    <n v="270103008"/>
    <s v="Violencia Psicológica"/>
    <n v="19252.777664726709"/>
    <n v="20200.878213712826"/>
    <n v="25291.235712282847"/>
  </r>
  <r>
    <n v="8"/>
    <n v="8108"/>
    <s v="Biobío"/>
    <s v="San Pedro de la Paz"/>
    <n v="1"/>
    <s v="Prevalencia Violencia Psicológica General Año"/>
    <x v="0"/>
    <x v="0"/>
    <n v="1"/>
    <s v="Violencia psicológica"/>
    <s v="Sufrió violencia psicológica general en los últimos 12 meses"/>
    <n v="270103"/>
    <s v="Delitos violentos"/>
    <n v="270103008"/>
    <s v="Violencia Psicológica"/>
    <n v="3982.7438850677627"/>
    <n v="0"/>
    <n v="12521.275413098101"/>
  </r>
  <r>
    <n v="8"/>
    <n v="8108"/>
    <s v="Biobío"/>
    <s v="San Pedro de la Paz"/>
    <n v="2"/>
    <s v="Prevalencia Violencia Psicológica General Vida (año o vida)"/>
    <x v="1"/>
    <x v="1"/>
    <n v="1"/>
    <s v="Violencia psicológica"/>
    <s v="No sufrió violencia psicológica antes ni durante los últimos doce meses"/>
    <n v="270103"/>
    <s v="Delitos violentos"/>
    <n v="270103008"/>
    <s v="Violencia Psicológica"/>
    <n v="14927.353384070653"/>
    <n v="16181.147631020272"/>
    <n v="22070.223219039766"/>
  </r>
  <r>
    <n v="8"/>
    <n v="8108"/>
    <s v="Biobío"/>
    <s v="San Pedro de la Paz"/>
    <n v="2"/>
    <s v="Prevalencia Violencia Psicológica General Vida (año o vida)"/>
    <x v="1"/>
    <x v="1"/>
    <n v="1"/>
    <s v="Violencia psicológica"/>
    <s v="Sufrió violencia psicológica antes o durante los últimos doce meses"/>
    <n v="270103"/>
    <s v="Delitos violentos"/>
    <n v="270103008"/>
    <s v="Violencia Psicológica"/>
    <n v="8308.1681657238205"/>
    <n v="4019.730582692549"/>
    <n v="15742.287906341184"/>
  </r>
  <r>
    <n v="8"/>
    <n v="8108"/>
    <s v="Biobío"/>
    <s v="San Pedro de la Paz"/>
    <n v="3"/>
    <s v="Prevalencia Violencia Psicológica Grave Año"/>
    <x v="0"/>
    <x v="0"/>
    <n v="1"/>
    <s v="Violencia psicológica"/>
    <s v="No sufrió violencia psicológica grave en los últimos 12 meses"/>
    <n v="270103"/>
    <s v="Delitos violentos"/>
    <n v="270103008"/>
    <s v="Violencia Psicológica"/>
    <n v="23235.521549794474"/>
    <n v="20200.878213712826"/>
    <n v="35775.08600907588"/>
  </r>
  <r>
    <n v="8"/>
    <n v="8108"/>
    <s v="Biobío"/>
    <s v="San Pedro de la Paz"/>
    <n v="3"/>
    <s v="Prevalencia Violencia Psicológica Grave Año"/>
    <x v="0"/>
    <x v="0"/>
    <n v="1"/>
    <s v="Violencia psicológica"/>
    <s v="Sufrió violencia psicológica grave en los últimos 12 meses"/>
    <n v="270103"/>
    <s v="Delitos violentos"/>
    <n v="270103008"/>
    <s v="Violencia Psicológica"/>
    <n v="0"/>
    <n v="0"/>
    <n v="2037.4251163050722"/>
  </r>
  <r>
    <n v="8"/>
    <n v="8108"/>
    <s v="Biobío"/>
    <s v="San Pedro de la Paz"/>
    <n v="4"/>
    <s v="Prevalencia Violencia Psicológica Leve Año"/>
    <x v="0"/>
    <x v="0"/>
    <n v="1"/>
    <s v="Violencia psicológica"/>
    <s v="No sufrió violencia psicológica leve en los últimos 12 meses"/>
    <n v="270103"/>
    <s v="Delitos violentos"/>
    <n v="270103008"/>
    <s v="Violencia Psicológica"/>
    <n v="19252.777664726709"/>
    <n v="20200.878213712826"/>
    <n v="25291.235712282847"/>
  </r>
  <r>
    <n v="8"/>
    <n v="8108"/>
    <s v="Biobío"/>
    <s v="San Pedro de la Paz"/>
    <n v="4"/>
    <s v="Prevalencia Violencia Psicológica Leve Año"/>
    <x v="0"/>
    <x v="0"/>
    <n v="1"/>
    <s v="Violencia psicológica"/>
    <s v="Sufrió violencia psicológica leve en los últimos 12 meses"/>
    <n v="270103"/>
    <s v="Delitos violentos"/>
    <n v="270103008"/>
    <s v="Violencia Psicológica"/>
    <n v="3982.7438850677627"/>
    <n v="0"/>
    <n v="12521.275413098101"/>
  </r>
  <r>
    <n v="8"/>
    <n v="8110"/>
    <s v="Biobío"/>
    <s v="Talcahuano"/>
    <n v="1"/>
    <s v="Prevalencia Violencia Psicológica General Año"/>
    <x v="0"/>
    <x v="0"/>
    <n v="1"/>
    <s v="Violencia psicológica"/>
    <s v="No sufrió violencia psicológica general en los últimos 12 meses"/>
    <n v="270103"/>
    <s v="Delitos violentos"/>
    <n v="270103008"/>
    <s v="Violencia Psicológica"/>
    <n v="43146.098558101156"/>
    <n v="15061.779132125981"/>
    <n v="48999.334275484631"/>
  </r>
  <r>
    <n v="8"/>
    <n v="8110"/>
    <s v="Biobío"/>
    <s v="Talcahuano"/>
    <n v="1"/>
    <s v="Prevalencia Violencia Psicológica General Año"/>
    <x v="0"/>
    <x v="0"/>
    <n v="1"/>
    <s v="Violencia psicológica"/>
    <s v="Sufrió violencia psicológica general en los últimos 12 meses"/>
    <n v="270103"/>
    <s v="Delitos violentos"/>
    <n v="270103008"/>
    <s v="Violencia Psicológica"/>
    <n v="11879.759872503133"/>
    <n v="710.72858359258532"/>
    <n v="10900.440596358774"/>
  </r>
  <r>
    <n v="8"/>
    <n v="8110"/>
    <s v="Biobío"/>
    <s v="Talcahuano"/>
    <n v="2"/>
    <s v="Prevalencia Violencia Psicológica General Vida (año o vida)"/>
    <x v="1"/>
    <x v="1"/>
    <n v="1"/>
    <s v="Violencia psicológica"/>
    <s v="No sufrió violencia psicológica antes ni durante los últimos doce meses"/>
    <n v="270103"/>
    <s v="Delitos violentos"/>
    <n v="270103008"/>
    <s v="Violencia Psicológica"/>
    <n v="29363.964497414156"/>
    <n v="10744.455291194321"/>
    <n v="26724.567001847459"/>
  </r>
  <r>
    <n v="8"/>
    <n v="8110"/>
    <s v="Biobío"/>
    <s v="Talcahuano"/>
    <n v="2"/>
    <s v="Prevalencia Violencia Psicológica General Vida (año o vida)"/>
    <x v="1"/>
    <x v="1"/>
    <n v="1"/>
    <s v="Violencia psicológica"/>
    <s v="Sufrió violencia psicológica antes o durante los últimos doce meses"/>
    <n v="270103"/>
    <s v="Delitos violentos"/>
    <n v="270103008"/>
    <s v="Violencia Psicológica"/>
    <n v="25661.893933190131"/>
    <n v="5028.0524245242505"/>
    <n v="33175.207869995953"/>
  </r>
  <r>
    <n v="8"/>
    <n v="8110"/>
    <s v="Biobío"/>
    <s v="Talcahuano"/>
    <n v="3"/>
    <s v="Prevalencia Violencia Psicológica Grave Año"/>
    <x v="0"/>
    <x v="0"/>
    <n v="1"/>
    <s v="Violencia psicológica"/>
    <s v="No sufrió violencia psicológica grave en los últimos 12 meses"/>
    <n v="270103"/>
    <s v="Delitos violentos"/>
    <n v="270103008"/>
    <s v="Violencia Psicológica"/>
    <n v="52354.345539184498"/>
    <n v="15061.779132125981"/>
    <n v="57250.470542547097"/>
  </r>
  <r>
    <n v="8"/>
    <n v="8110"/>
    <s v="Biobío"/>
    <s v="Talcahuano"/>
    <n v="3"/>
    <s v="Prevalencia Violencia Psicológica Grave Año"/>
    <x v="0"/>
    <x v="0"/>
    <n v="1"/>
    <s v="Violencia psicológica"/>
    <s v="Sufrió violencia psicológica grave en los últimos 12 meses"/>
    <n v="270103"/>
    <s v="Delitos violentos"/>
    <n v="270103008"/>
    <s v="Violencia Psicológica"/>
    <n v="2236.8644841857272"/>
    <n v="710.72858359258532"/>
    <n v="2649.3043292962575"/>
  </r>
  <r>
    <n v="8"/>
    <n v="8110"/>
    <s v="Biobío"/>
    <s v="Talcahuano"/>
    <n v="3"/>
    <s v="Prevalencia Violencia Psicológica Grave Año"/>
    <x v="0"/>
    <x v="0"/>
    <n v="1"/>
    <s v="Violencia psicológica"/>
    <s v="Sin Datos"/>
    <n v="270103"/>
    <s v="Delitos violentos"/>
    <n v="270103008"/>
    <s v="Violencia Psicológica"/>
    <n v="434.64840723406132"/>
    <n v="0"/>
    <n v="0"/>
  </r>
  <r>
    <n v="8"/>
    <n v="8110"/>
    <s v="Biobío"/>
    <s v="Talcahuano"/>
    <n v="4"/>
    <s v="Prevalencia Violencia Psicológica Leve Año"/>
    <x v="0"/>
    <x v="0"/>
    <n v="1"/>
    <s v="Violencia psicológica"/>
    <s v="No sufrió violencia psicológica leve en los últimos 12 meses"/>
    <n v="270103"/>
    <s v="Delitos violentos"/>
    <n v="270103008"/>
    <s v="Violencia Psicológica"/>
    <n v="43146.098558101156"/>
    <n v="15061.779132125981"/>
    <n v="49827.593361224659"/>
  </r>
  <r>
    <n v="8"/>
    <n v="8110"/>
    <s v="Biobío"/>
    <s v="Talcahuano"/>
    <n v="4"/>
    <s v="Prevalencia Violencia Psicológica Leve Año"/>
    <x v="0"/>
    <x v="0"/>
    <n v="1"/>
    <s v="Violencia psicológica"/>
    <s v="Sufrió violencia psicológica leve en los últimos 12 meses"/>
    <n v="270103"/>
    <s v="Delitos violentos"/>
    <n v="270103008"/>
    <s v="Violencia Psicológica"/>
    <n v="11879.759872503133"/>
    <n v="710.72858359258532"/>
    <n v="10072.181510618733"/>
  </r>
  <r>
    <n v="8"/>
    <n v="8111"/>
    <s v="Biobío"/>
    <s v="Tomé"/>
    <n v="1"/>
    <s v="Prevalencia Violencia Psicológica General Año"/>
    <x v="0"/>
    <x v="0"/>
    <n v="1"/>
    <s v="Violencia psicológica"/>
    <s v="No sufrió violencia psicológica general en los últimos 12 meses"/>
    <n v="270103"/>
    <s v="Delitos violentos"/>
    <n v="270103008"/>
    <s v="Violencia Psicológica"/>
    <n v="26454.831286996541"/>
    <n v="26181.317995490175"/>
    <n v="35123.747669838158"/>
  </r>
  <r>
    <n v="8"/>
    <n v="8111"/>
    <s v="Biobío"/>
    <s v="Tomé"/>
    <n v="1"/>
    <s v="Prevalencia Violencia Psicológica General Año"/>
    <x v="0"/>
    <x v="0"/>
    <n v="1"/>
    <s v="Violencia psicológica"/>
    <s v="Sufrió violencia psicológica general en los últimos 12 meses"/>
    <n v="270103"/>
    <s v="Delitos violentos"/>
    <n v="270103008"/>
    <s v="Violencia Psicológica"/>
    <n v="1774.0773919305827"/>
    <n v="2775.2311509801634"/>
    <n v="0"/>
  </r>
  <r>
    <n v="8"/>
    <n v="8111"/>
    <s v="Biobío"/>
    <s v="Tomé"/>
    <n v="2"/>
    <s v="Prevalencia Violencia Psicológica General Vida (año o vida)"/>
    <x v="1"/>
    <x v="1"/>
    <n v="1"/>
    <s v="Violencia psicológica"/>
    <s v="No sufrió violencia psicológica antes ni durante los últimos doce meses"/>
    <n v="270103"/>
    <s v="Delitos violentos"/>
    <n v="270103008"/>
    <s v="Violencia Psicológica"/>
    <n v="22390.261895979344"/>
    <n v="21704.393356315093"/>
    <n v="20989.041926298542"/>
  </r>
  <r>
    <n v="8"/>
    <n v="8111"/>
    <s v="Biobío"/>
    <s v="Tomé"/>
    <n v="2"/>
    <s v="Prevalencia Violencia Psicológica General Vida (año o vida)"/>
    <x v="1"/>
    <x v="1"/>
    <n v="1"/>
    <s v="Violencia psicológica"/>
    <s v="Sufrió violencia psicológica antes o durante los últimos doce meses"/>
    <n v="270103"/>
    <s v="Delitos violentos"/>
    <n v="270103008"/>
    <s v="Violencia Psicológica"/>
    <n v="5838.6467829477788"/>
    <n v="7252.1557901552487"/>
    <n v="14134.70574353962"/>
  </r>
  <r>
    <n v="8"/>
    <n v="8111"/>
    <s v="Biobío"/>
    <s v="Tomé"/>
    <n v="3"/>
    <s v="Prevalencia Violencia Psicológica Grave Año"/>
    <x v="0"/>
    <x v="0"/>
    <n v="1"/>
    <s v="Violencia psicológica"/>
    <s v="No sufrió violencia psicológica grave en los últimos 12 meses"/>
    <n v="270103"/>
    <s v="Delitos violentos"/>
    <n v="270103008"/>
    <s v="Violencia Psicológica"/>
    <n v="27197.8359768843"/>
    <n v="28956.549146470337"/>
    <n v="35123.747669838158"/>
  </r>
  <r>
    <n v="8"/>
    <n v="8111"/>
    <s v="Biobío"/>
    <s v="Tomé"/>
    <n v="3"/>
    <s v="Prevalencia Violencia Psicológica Grave Año"/>
    <x v="0"/>
    <x v="0"/>
    <n v="1"/>
    <s v="Violencia psicológica"/>
    <s v="Sin Datos"/>
    <n v="270103"/>
    <s v="Delitos violentos"/>
    <n v="270103008"/>
    <s v="Violencia Psicológica"/>
    <n v="1031.0727020428237"/>
    <n v="0"/>
    <n v="0"/>
  </r>
  <r>
    <n v="8"/>
    <n v="8111"/>
    <s v="Biobío"/>
    <s v="Tomé"/>
    <n v="4"/>
    <s v="Prevalencia Violencia Psicológica Leve Año"/>
    <x v="0"/>
    <x v="0"/>
    <n v="1"/>
    <s v="Violencia psicológica"/>
    <s v="No sufrió violencia psicológica leve en los últimos 12 meses"/>
    <n v="270103"/>
    <s v="Delitos violentos"/>
    <n v="270103008"/>
    <s v="Violencia Psicológica"/>
    <n v="26454.831286996541"/>
    <n v="26181.317995490175"/>
    <n v="35123.747669838158"/>
  </r>
  <r>
    <n v="8"/>
    <n v="8111"/>
    <s v="Biobío"/>
    <s v="Tomé"/>
    <n v="4"/>
    <s v="Prevalencia Violencia Psicológica Leve Año"/>
    <x v="0"/>
    <x v="0"/>
    <n v="1"/>
    <s v="Violencia psicológica"/>
    <s v="Sufrió violencia psicológica leve en los últimos 12 meses"/>
    <n v="270103"/>
    <s v="Delitos violentos"/>
    <n v="270103008"/>
    <s v="Violencia Psicológica"/>
    <n v="1774.0773919305827"/>
    <n v="2775.2311509801634"/>
    <n v="0"/>
  </r>
  <r>
    <n v="8"/>
    <n v="8112"/>
    <s v="Biobío"/>
    <s v="Hualpén"/>
    <n v="1"/>
    <s v="Prevalencia Violencia Psicológica General Año"/>
    <x v="0"/>
    <x v="0"/>
    <n v="1"/>
    <s v="Violencia psicológica"/>
    <s v="No sufrió violencia psicológica general en los últimos 12 meses"/>
    <n v="270103"/>
    <s v="Delitos violentos"/>
    <n v="270103008"/>
    <s v="Violencia Psicológica"/>
    <n v="0"/>
    <n v="45232.259639981326"/>
    <n v="39921.332718933991"/>
  </r>
  <r>
    <n v="8"/>
    <n v="8112"/>
    <s v="Biobío"/>
    <s v="Hualpén"/>
    <n v="1"/>
    <s v="Prevalencia Violencia Psicológica General Año"/>
    <x v="0"/>
    <x v="0"/>
    <n v="1"/>
    <s v="Violencia psicológica"/>
    <s v="Sufrió violencia psicológica general en los últimos 12 meses"/>
    <n v="270103"/>
    <s v="Delitos violentos"/>
    <n v="270103008"/>
    <s v="Violencia Psicológica"/>
    <n v="0"/>
    <n v="14010.817251400576"/>
    <n v="6630.8847558513162"/>
  </r>
  <r>
    <n v="8"/>
    <n v="8112"/>
    <s v="Biobío"/>
    <s v="Hualpén"/>
    <n v="2"/>
    <s v="Prevalencia Violencia Psicológica General Vida (año o vida)"/>
    <x v="1"/>
    <x v="1"/>
    <n v="1"/>
    <s v="Violencia psicológica"/>
    <s v="No sufrió violencia psicológica antes ni durante los últimos doce meses"/>
    <n v="270103"/>
    <s v="Delitos violentos"/>
    <n v="270103008"/>
    <s v="Violencia Psicológica"/>
    <n v="0"/>
    <n v="45232.259639981326"/>
    <n v="26946.292789225088"/>
  </r>
  <r>
    <n v="8"/>
    <n v="8112"/>
    <s v="Biobío"/>
    <s v="Hualpén"/>
    <n v="2"/>
    <s v="Prevalencia Violencia Psicológica General Vida (año o vida)"/>
    <x v="1"/>
    <x v="1"/>
    <n v="1"/>
    <s v="Violencia psicológica"/>
    <s v="Sufrió violencia psicológica antes o durante los últimos doce meses"/>
    <n v="270103"/>
    <s v="Delitos violentos"/>
    <n v="270103008"/>
    <s v="Violencia Psicológica"/>
    <n v="0"/>
    <n v="14010.817251400576"/>
    <n v="19605.924685560225"/>
  </r>
  <r>
    <n v="8"/>
    <n v="8112"/>
    <s v="Biobío"/>
    <s v="Hualpén"/>
    <n v="3"/>
    <s v="Prevalencia Violencia Psicológica Grave Año"/>
    <x v="0"/>
    <x v="0"/>
    <n v="1"/>
    <s v="Violencia psicológica"/>
    <s v="No sufrió violencia psicológica grave en los últimos 12 meses"/>
    <n v="270103"/>
    <s v="Delitos violentos"/>
    <n v="270103008"/>
    <s v="Violencia Psicológica"/>
    <n v="0"/>
    <n v="57566.081767883305"/>
    <n v="43980.99056889458"/>
  </r>
  <r>
    <n v="8"/>
    <n v="8112"/>
    <s v="Biobío"/>
    <s v="Hualpén"/>
    <n v="3"/>
    <s v="Prevalencia Violencia Psicológica Grave Año"/>
    <x v="0"/>
    <x v="0"/>
    <n v="1"/>
    <s v="Violencia psicológica"/>
    <s v="Sufrió violencia psicológica grave en los últimos 12 meses"/>
    <n v="270103"/>
    <s v="Delitos violentos"/>
    <n v="270103008"/>
    <s v="Violencia Psicológica"/>
    <n v="0"/>
    <n v="1676.9951234985692"/>
    <n v="2571.2269058907341"/>
  </r>
  <r>
    <n v="8"/>
    <n v="8112"/>
    <s v="Biobío"/>
    <s v="Hualpén"/>
    <n v="4"/>
    <s v="Prevalencia Violencia Psicológica Leve Año"/>
    <x v="0"/>
    <x v="0"/>
    <n v="1"/>
    <s v="Violencia psicológica"/>
    <s v="No sufrió violencia psicológica leve en los últimos 12 meses"/>
    <n v="270103"/>
    <s v="Delitos violentos"/>
    <n v="270103008"/>
    <s v="Violencia Psicológica"/>
    <n v="0"/>
    <n v="45232.259639981326"/>
    <n v="39921.332718933991"/>
  </r>
  <r>
    <n v="8"/>
    <n v="8112"/>
    <s v="Biobío"/>
    <s v="Hualpén"/>
    <n v="4"/>
    <s v="Prevalencia Violencia Psicológica Leve Año"/>
    <x v="0"/>
    <x v="0"/>
    <n v="1"/>
    <s v="Violencia psicológica"/>
    <s v="Sufrió violencia psicológica leve en los últimos 12 meses"/>
    <n v="270103"/>
    <s v="Delitos violentos"/>
    <n v="270103008"/>
    <s v="Violencia Psicológica"/>
    <n v="0"/>
    <n v="14010.817251400576"/>
    <n v="6630.8847558513162"/>
  </r>
  <r>
    <n v="8"/>
    <n v="8201"/>
    <s v="Biobío"/>
    <s v="Lebu"/>
    <n v="1"/>
    <s v="Prevalencia Violencia Psicológica General Año"/>
    <x v="0"/>
    <x v="0"/>
    <n v="1"/>
    <s v="Violencia psicológica"/>
    <s v="No sufrió violencia psicológica general en los últimos 12 meses"/>
    <n v="270103"/>
    <s v="Delitos violentos"/>
    <n v="270103008"/>
    <s v="Violencia Psicológica"/>
    <n v="0"/>
    <n v="34944.075593965361"/>
    <n v="0"/>
  </r>
  <r>
    <n v="8"/>
    <n v="8201"/>
    <s v="Biobío"/>
    <s v="Lebu"/>
    <n v="1"/>
    <s v="Prevalencia Violencia Psicológica General Año"/>
    <x v="0"/>
    <x v="0"/>
    <n v="1"/>
    <s v="Violencia psicológica"/>
    <s v="Sufrió violencia psicológica general en los últimos 12 meses"/>
    <n v="270103"/>
    <s v="Delitos violentos"/>
    <n v="270103008"/>
    <s v="Violencia Psicológica"/>
    <n v="0"/>
    <n v="10973.546770065406"/>
    <n v="0"/>
  </r>
  <r>
    <n v="8"/>
    <n v="8201"/>
    <s v="Biobío"/>
    <s v="Lebu"/>
    <n v="2"/>
    <s v="Prevalencia Violencia Psicológica General Vida (año o vida)"/>
    <x v="1"/>
    <x v="1"/>
    <n v="1"/>
    <s v="Violencia psicológica"/>
    <s v="No sufrió violencia psicológica antes ni durante los últimos doce meses"/>
    <n v="270103"/>
    <s v="Delitos violentos"/>
    <n v="270103008"/>
    <s v="Violencia Psicológica"/>
    <n v="0"/>
    <n v="30772.71881846846"/>
    <n v="0"/>
  </r>
  <r>
    <n v="8"/>
    <n v="8201"/>
    <s v="Biobío"/>
    <s v="Lebu"/>
    <n v="2"/>
    <s v="Prevalencia Violencia Psicológica General Vida (año o vida)"/>
    <x v="1"/>
    <x v="1"/>
    <n v="1"/>
    <s v="Violencia psicológica"/>
    <s v="Sufrió violencia psicológica antes o durante los últimos doce meses"/>
    <n v="270103"/>
    <s v="Delitos violentos"/>
    <n v="270103008"/>
    <s v="Violencia Psicológica"/>
    <n v="0"/>
    <n v="15144.903545562307"/>
    <n v="0"/>
  </r>
  <r>
    <n v="8"/>
    <n v="8201"/>
    <s v="Biobío"/>
    <s v="Lebu"/>
    <n v="3"/>
    <s v="Prevalencia Violencia Psicológica Grave Año"/>
    <x v="0"/>
    <x v="0"/>
    <n v="1"/>
    <s v="Violencia psicológica"/>
    <s v="No sufrió violencia psicológica grave en los últimos 12 meses"/>
    <n v="270103"/>
    <s v="Delitos violentos"/>
    <n v="270103008"/>
    <s v="Violencia Psicológica"/>
    <n v="0"/>
    <n v="42247.419555681969"/>
    <n v="0"/>
  </r>
  <r>
    <n v="8"/>
    <n v="8201"/>
    <s v="Biobío"/>
    <s v="Lebu"/>
    <n v="3"/>
    <s v="Prevalencia Violencia Psicológica Grave Año"/>
    <x v="0"/>
    <x v="0"/>
    <n v="1"/>
    <s v="Violencia psicológica"/>
    <s v="Sufrió violencia psicológica grave en los últimos 12 meses"/>
    <n v="270103"/>
    <s v="Delitos violentos"/>
    <n v="270103008"/>
    <s v="Violencia Psicológica"/>
    <n v="0"/>
    <n v="3670.2028083488021"/>
    <n v="0"/>
  </r>
  <r>
    <n v="8"/>
    <n v="8201"/>
    <s v="Biobío"/>
    <s v="Lebu"/>
    <n v="4"/>
    <s v="Prevalencia Violencia Psicológica Leve Año"/>
    <x v="0"/>
    <x v="0"/>
    <n v="1"/>
    <s v="Violencia psicológica"/>
    <s v="No sufrió violencia psicológica leve en los últimos 12 meses"/>
    <n v="270103"/>
    <s v="Delitos violentos"/>
    <n v="270103008"/>
    <s v="Violencia Psicológica"/>
    <n v="0"/>
    <n v="34944.075593965361"/>
    <n v="0"/>
  </r>
  <r>
    <n v="8"/>
    <n v="8201"/>
    <s v="Biobío"/>
    <s v="Lebu"/>
    <n v="4"/>
    <s v="Prevalencia Violencia Psicológica Leve Año"/>
    <x v="0"/>
    <x v="0"/>
    <n v="1"/>
    <s v="Violencia psicológica"/>
    <s v="Sufrió violencia psicológica leve en los últimos 12 meses"/>
    <n v="270103"/>
    <s v="Delitos violentos"/>
    <n v="270103008"/>
    <s v="Violencia Psicológica"/>
    <n v="0"/>
    <n v="10973.546770065406"/>
    <n v="0"/>
  </r>
  <r>
    <n v="8"/>
    <n v="8202"/>
    <s v="Biobío"/>
    <s v="Arauco"/>
    <n v="1"/>
    <s v="Prevalencia Violencia Psicológica General Año"/>
    <x v="0"/>
    <x v="0"/>
    <n v="1"/>
    <s v="Violencia psicológica"/>
    <s v="No sufrió violencia psicológica general en los últimos 12 meses"/>
    <n v="270103"/>
    <s v="Delitos violentos"/>
    <n v="270103008"/>
    <s v="Violencia Psicológica"/>
    <n v="21221.309077369078"/>
    <n v="57642.685907933977"/>
    <n v="0"/>
  </r>
  <r>
    <n v="8"/>
    <n v="8202"/>
    <s v="Biobío"/>
    <s v="Arauco"/>
    <n v="1"/>
    <s v="Prevalencia Violencia Psicológica General Año"/>
    <x v="0"/>
    <x v="0"/>
    <n v="1"/>
    <s v="Violencia psicológica"/>
    <s v="Sufrió violencia psicológica general en los últimos 12 meses"/>
    <n v="270103"/>
    <s v="Delitos violentos"/>
    <n v="270103008"/>
    <s v="Violencia Psicológica"/>
    <n v="0"/>
    <n v="5138.1392814219316"/>
    <n v="0"/>
  </r>
  <r>
    <n v="8"/>
    <n v="8202"/>
    <s v="Biobío"/>
    <s v="Arauco"/>
    <n v="2"/>
    <s v="Prevalencia Violencia Psicológica General Vida (año o vida)"/>
    <x v="1"/>
    <x v="1"/>
    <n v="1"/>
    <s v="Violencia psicológica"/>
    <s v="No sufrió violencia psicológica antes ni durante los últimos doce meses"/>
    <n v="270103"/>
    <s v="Delitos violentos"/>
    <n v="270103008"/>
    <s v="Violencia Psicológica"/>
    <n v="16247.772547142211"/>
    <n v="57642.685907933977"/>
    <n v="0"/>
  </r>
  <r>
    <n v="8"/>
    <n v="8202"/>
    <s v="Biobío"/>
    <s v="Arauco"/>
    <n v="2"/>
    <s v="Prevalencia Violencia Psicológica General Vida (año o vida)"/>
    <x v="1"/>
    <x v="1"/>
    <n v="1"/>
    <s v="Violencia psicológica"/>
    <s v="Sufrió violencia psicológica antes o durante los últimos doce meses"/>
    <n v="270103"/>
    <s v="Delitos violentos"/>
    <n v="270103008"/>
    <s v="Violencia Psicológica"/>
    <n v="4973.5365302268674"/>
    <n v="5138.1392814219316"/>
    <n v="0"/>
  </r>
  <r>
    <n v="8"/>
    <n v="8202"/>
    <s v="Biobío"/>
    <s v="Arauco"/>
    <n v="3"/>
    <s v="Prevalencia Violencia Psicológica Grave Año"/>
    <x v="0"/>
    <x v="0"/>
    <n v="1"/>
    <s v="Violencia psicológica"/>
    <s v="No sufrió violencia psicológica grave en los últimos 12 meses"/>
    <n v="270103"/>
    <s v="Delitos violentos"/>
    <n v="270103008"/>
    <s v="Violencia Psicológica"/>
    <n v="21221.309077369078"/>
    <n v="62780.825189355914"/>
    <n v="0"/>
  </r>
  <r>
    <n v="8"/>
    <n v="8202"/>
    <s v="Biobío"/>
    <s v="Arauco"/>
    <n v="4"/>
    <s v="Prevalencia Violencia Psicológica Leve Año"/>
    <x v="0"/>
    <x v="0"/>
    <n v="1"/>
    <s v="Violencia psicológica"/>
    <s v="No sufrió violencia psicológica leve en los últimos 12 meses"/>
    <n v="270103"/>
    <s v="Delitos violentos"/>
    <n v="270103008"/>
    <s v="Violencia Psicológica"/>
    <n v="21221.309077369078"/>
    <n v="57642.685907933977"/>
    <n v="0"/>
  </r>
  <r>
    <n v="8"/>
    <n v="8202"/>
    <s v="Biobío"/>
    <s v="Arauco"/>
    <n v="4"/>
    <s v="Prevalencia Violencia Psicológica Leve Año"/>
    <x v="0"/>
    <x v="0"/>
    <n v="1"/>
    <s v="Violencia psicológica"/>
    <s v="Sufrió violencia psicológica leve en los últimos 12 meses"/>
    <n v="270103"/>
    <s v="Delitos violentos"/>
    <n v="270103008"/>
    <s v="Violencia Psicológica"/>
    <n v="0"/>
    <n v="5138.1392814219316"/>
    <n v="0"/>
  </r>
  <r>
    <n v="8"/>
    <n v="8203"/>
    <s v="Biobío"/>
    <s v="Cañete"/>
    <n v="1"/>
    <s v="Prevalencia Violencia Psicológica General Año"/>
    <x v="0"/>
    <x v="0"/>
    <n v="1"/>
    <s v="Violencia psicológica"/>
    <s v="No sufrió violencia psicológica general en los últimos 12 meses"/>
    <n v="270103"/>
    <s v="Delitos violentos"/>
    <n v="270103008"/>
    <s v="Violencia Psicológica"/>
    <n v="0"/>
    <n v="31221.52886828798"/>
    <n v="0"/>
  </r>
  <r>
    <n v="8"/>
    <n v="8203"/>
    <s v="Biobío"/>
    <s v="Cañete"/>
    <n v="2"/>
    <s v="Prevalencia Violencia Psicológica General Vida (año o vida)"/>
    <x v="1"/>
    <x v="1"/>
    <n v="1"/>
    <s v="Violencia psicológica"/>
    <s v="No sufrió violencia psicológica antes ni durante los últimos doce meses"/>
    <n v="270103"/>
    <s v="Delitos violentos"/>
    <n v="270103008"/>
    <s v="Violencia Psicológica"/>
    <n v="0"/>
    <n v="23114.508074895992"/>
    <n v="0"/>
  </r>
  <r>
    <n v="8"/>
    <n v="8203"/>
    <s v="Biobío"/>
    <s v="Cañete"/>
    <n v="2"/>
    <s v="Prevalencia Violencia Psicológica General Vida (año o vida)"/>
    <x v="1"/>
    <x v="1"/>
    <n v="1"/>
    <s v="Violencia psicológica"/>
    <s v="Sufrió violencia psicológica antes o durante los últimos doce meses"/>
    <n v="270103"/>
    <s v="Delitos violentos"/>
    <n v="270103008"/>
    <s v="Violencia Psicológica"/>
    <n v="0"/>
    <n v="8107.0207933919883"/>
    <n v="0"/>
  </r>
  <r>
    <n v="8"/>
    <n v="8203"/>
    <s v="Biobío"/>
    <s v="Cañete"/>
    <n v="3"/>
    <s v="Prevalencia Violencia Psicológica Grave Año"/>
    <x v="0"/>
    <x v="0"/>
    <n v="1"/>
    <s v="Violencia psicológica"/>
    <s v="No sufrió violencia psicológica grave en los últimos 12 meses"/>
    <n v="270103"/>
    <s v="Delitos violentos"/>
    <n v="270103008"/>
    <s v="Violencia Psicológica"/>
    <n v="0"/>
    <n v="31221.52886828798"/>
    <n v="0"/>
  </r>
  <r>
    <n v="8"/>
    <n v="8203"/>
    <s v="Biobío"/>
    <s v="Cañete"/>
    <n v="4"/>
    <s v="Prevalencia Violencia Psicológica Leve Año"/>
    <x v="0"/>
    <x v="0"/>
    <n v="1"/>
    <s v="Violencia psicológica"/>
    <s v="No sufrió violencia psicológica leve en los últimos 12 meses"/>
    <n v="270103"/>
    <s v="Delitos violentos"/>
    <n v="270103008"/>
    <s v="Violencia Psicológica"/>
    <n v="0"/>
    <n v="31221.52886828798"/>
    <n v="0"/>
  </r>
  <r>
    <n v="8"/>
    <n v="8205"/>
    <s v="Biobío"/>
    <s v="Curanilahue"/>
    <n v="1"/>
    <s v="Prevalencia Violencia Psicológica General Año"/>
    <x v="0"/>
    <x v="0"/>
    <n v="1"/>
    <s v="Violencia psicológica"/>
    <s v="No sufrió violencia psicológica general en los últimos 12 meses"/>
    <n v="270103"/>
    <s v="Delitos violentos"/>
    <n v="270103008"/>
    <s v="Violencia Psicológica"/>
    <n v="0"/>
    <n v="33020.521560500529"/>
    <n v="0"/>
  </r>
  <r>
    <n v="8"/>
    <n v="8205"/>
    <s v="Biobío"/>
    <s v="Curanilahue"/>
    <n v="2"/>
    <s v="Prevalencia Violencia Psicológica General Vida (año o vida)"/>
    <x v="1"/>
    <x v="1"/>
    <n v="1"/>
    <s v="Violencia psicológica"/>
    <s v="No sufrió violencia psicológica antes ni durante los últimos doce meses"/>
    <n v="270103"/>
    <s v="Delitos violentos"/>
    <n v="270103008"/>
    <s v="Violencia Psicológica"/>
    <n v="0"/>
    <n v="7714.9602487977272"/>
    <n v="0"/>
  </r>
  <r>
    <n v="8"/>
    <n v="8205"/>
    <s v="Biobío"/>
    <s v="Curanilahue"/>
    <n v="2"/>
    <s v="Prevalencia Violencia Psicológica General Vida (año o vida)"/>
    <x v="1"/>
    <x v="1"/>
    <n v="1"/>
    <s v="Violencia psicológica"/>
    <s v="Sufrió violencia psicológica antes o durante los últimos doce meses"/>
    <n v="270103"/>
    <s v="Delitos violentos"/>
    <n v="270103008"/>
    <s v="Violencia Psicológica"/>
    <n v="0"/>
    <n v="25305.561311702801"/>
    <n v="0"/>
  </r>
  <r>
    <n v="8"/>
    <n v="8205"/>
    <s v="Biobío"/>
    <s v="Curanilahue"/>
    <n v="3"/>
    <s v="Prevalencia Violencia Psicológica Grave Año"/>
    <x v="0"/>
    <x v="0"/>
    <n v="1"/>
    <s v="Violencia psicológica"/>
    <s v="No sufrió violencia psicológica grave en los últimos 12 meses"/>
    <n v="270103"/>
    <s v="Delitos violentos"/>
    <n v="270103008"/>
    <s v="Violencia Psicológica"/>
    <n v="0"/>
    <n v="33020.521560500529"/>
    <n v="0"/>
  </r>
  <r>
    <n v="8"/>
    <n v="8205"/>
    <s v="Biobío"/>
    <s v="Curanilahue"/>
    <n v="4"/>
    <s v="Prevalencia Violencia Psicológica Leve Año"/>
    <x v="0"/>
    <x v="0"/>
    <n v="1"/>
    <s v="Violencia psicológica"/>
    <s v="No sufrió violencia psicológica leve en los últimos 12 meses"/>
    <n v="270103"/>
    <s v="Delitos violentos"/>
    <n v="270103008"/>
    <s v="Violencia Psicológica"/>
    <n v="0"/>
    <n v="33020.521560500529"/>
    <n v="0"/>
  </r>
  <r>
    <n v="8"/>
    <n v="8206"/>
    <s v="Biobío"/>
    <s v="Los Álamos"/>
    <n v="1"/>
    <s v="Prevalencia Violencia Psicológica General Año"/>
    <x v="0"/>
    <x v="0"/>
    <n v="1"/>
    <s v="Violencia psicológica"/>
    <s v="No sufrió violencia psicológica general en los últimos 12 meses"/>
    <n v="270103"/>
    <s v="Delitos violentos"/>
    <n v="270103008"/>
    <s v="Violencia Psicológica"/>
    <n v="0"/>
    <n v="47822.632099626229"/>
    <n v="0"/>
  </r>
  <r>
    <n v="8"/>
    <n v="8206"/>
    <s v="Biobío"/>
    <s v="Los Álamos"/>
    <n v="1"/>
    <s v="Prevalencia Violencia Psicológica General Año"/>
    <x v="0"/>
    <x v="0"/>
    <n v="1"/>
    <s v="Violencia psicológica"/>
    <s v="Sufrió violencia psicológica general en los últimos 12 meses"/>
    <n v="270103"/>
    <s v="Delitos violentos"/>
    <n v="270103008"/>
    <s v="Violencia Psicológica"/>
    <n v="0"/>
    <n v="14001.870066205103"/>
    <n v="0"/>
  </r>
  <r>
    <n v="8"/>
    <n v="8206"/>
    <s v="Biobío"/>
    <s v="Los Álamos"/>
    <n v="2"/>
    <s v="Prevalencia Violencia Psicológica General Vida (año o vida)"/>
    <x v="1"/>
    <x v="1"/>
    <n v="1"/>
    <s v="Violencia psicológica"/>
    <s v="No sufrió violencia psicológica antes ni durante los últimos doce meses"/>
    <n v="270103"/>
    <s v="Delitos violentos"/>
    <n v="270103008"/>
    <s v="Violencia Psicológica"/>
    <n v="0"/>
    <n v="47822.632099626229"/>
    <n v="0"/>
  </r>
  <r>
    <n v="8"/>
    <n v="8206"/>
    <s v="Biobío"/>
    <s v="Los Álamos"/>
    <n v="2"/>
    <s v="Prevalencia Violencia Psicológica General Vida (año o vida)"/>
    <x v="1"/>
    <x v="1"/>
    <n v="1"/>
    <s v="Violencia psicológica"/>
    <s v="Sufrió violencia psicológica antes o durante los últimos doce meses"/>
    <n v="270103"/>
    <s v="Delitos violentos"/>
    <n v="270103008"/>
    <s v="Violencia Psicológica"/>
    <n v="0"/>
    <n v="14001.870066205103"/>
    <n v="0"/>
  </r>
  <r>
    <n v="8"/>
    <n v="8206"/>
    <s v="Biobío"/>
    <s v="Los Álamos"/>
    <n v="3"/>
    <s v="Prevalencia Violencia Psicológica Grave Año"/>
    <x v="0"/>
    <x v="0"/>
    <n v="1"/>
    <s v="Violencia psicológica"/>
    <s v="No sufrió violencia psicológica grave en los últimos 12 meses"/>
    <n v="270103"/>
    <s v="Delitos violentos"/>
    <n v="270103008"/>
    <s v="Violencia Psicológica"/>
    <n v="0"/>
    <n v="61824.502165831334"/>
    <n v="0"/>
  </r>
  <r>
    <n v="8"/>
    <n v="8206"/>
    <s v="Biobío"/>
    <s v="Los Álamos"/>
    <n v="4"/>
    <s v="Prevalencia Violencia Psicológica Leve Año"/>
    <x v="0"/>
    <x v="0"/>
    <n v="1"/>
    <s v="Violencia psicológica"/>
    <s v="No sufrió violencia psicológica leve en los últimos 12 meses"/>
    <n v="270103"/>
    <s v="Delitos violentos"/>
    <n v="270103008"/>
    <s v="Violencia Psicológica"/>
    <n v="0"/>
    <n v="47822.632099626229"/>
    <n v="0"/>
  </r>
  <r>
    <n v="8"/>
    <n v="8206"/>
    <s v="Biobío"/>
    <s v="Los Álamos"/>
    <n v="4"/>
    <s v="Prevalencia Violencia Psicológica Leve Año"/>
    <x v="0"/>
    <x v="0"/>
    <n v="1"/>
    <s v="Violencia psicológica"/>
    <s v="Sufrió violencia psicológica leve en los últimos 12 meses"/>
    <n v="270103"/>
    <s v="Delitos violentos"/>
    <n v="270103008"/>
    <s v="Violencia Psicológica"/>
    <n v="0"/>
    <n v="14001.870066205103"/>
    <n v="0"/>
  </r>
  <r>
    <n v="8"/>
    <n v="8301"/>
    <s v="Biobío"/>
    <s v="Los Angeles"/>
    <n v="1"/>
    <s v="Prevalencia Violencia Psicológica General Año"/>
    <x v="0"/>
    <x v="0"/>
    <n v="1"/>
    <s v="Violencia psicológica"/>
    <s v="No sufrió violencia psicológica general en los últimos 12 meses"/>
    <n v="270103"/>
    <s v="Delitos violentos"/>
    <n v="270103008"/>
    <s v="Violencia Psicológica"/>
    <n v="18212.018745921574"/>
    <n v="31760.264124161949"/>
    <n v="17449.239258812599"/>
  </r>
  <r>
    <n v="8"/>
    <n v="8301"/>
    <s v="Biobío"/>
    <s v="Los Angeles"/>
    <n v="1"/>
    <s v="Prevalencia Violencia Psicológica General Año"/>
    <x v="0"/>
    <x v="0"/>
    <n v="1"/>
    <s v="Violencia psicológica"/>
    <s v="Sufrió violencia psicológica general en los últimos 12 meses"/>
    <n v="270103"/>
    <s v="Delitos violentos"/>
    <n v="270103008"/>
    <s v="Violencia Psicológica"/>
    <n v="2683.3560736390423"/>
    <n v="4354.3760434660899"/>
    <n v="12485.442127494516"/>
  </r>
  <r>
    <n v="8"/>
    <n v="8301"/>
    <s v="Biobío"/>
    <s v="Los Angeles"/>
    <n v="2"/>
    <s v="Prevalencia Violencia Psicológica General Vida (año o vida)"/>
    <x v="1"/>
    <x v="1"/>
    <n v="1"/>
    <s v="Violencia psicológica"/>
    <s v="No sufrió violencia psicológica antes ni durante los últimos doce meses"/>
    <n v="270103"/>
    <s v="Delitos violentos"/>
    <n v="270103008"/>
    <s v="Violencia Psicológica"/>
    <n v="16339.898360720572"/>
    <n v="30704.976994214281"/>
    <n v="11495.099296270093"/>
  </r>
  <r>
    <n v="8"/>
    <n v="8301"/>
    <s v="Biobío"/>
    <s v="Los Angeles"/>
    <n v="2"/>
    <s v="Prevalencia Violencia Psicológica General Vida (año o vida)"/>
    <x v="1"/>
    <x v="1"/>
    <n v="1"/>
    <s v="Violencia psicológica"/>
    <s v="Sufrió violencia psicológica antes o durante los últimos doce meses"/>
    <n v="270103"/>
    <s v="Delitos violentos"/>
    <n v="270103008"/>
    <s v="Violencia Psicológica"/>
    <n v="4555.4764588400467"/>
    <n v="5409.6631734137591"/>
    <n v="18439.58209003702"/>
  </r>
  <r>
    <n v="8"/>
    <n v="8301"/>
    <s v="Biobío"/>
    <s v="Los Angeles"/>
    <n v="3"/>
    <s v="Prevalencia Violencia Psicológica Grave Año"/>
    <x v="0"/>
    <x v="0"/>
    <n v="1"/>
    <s v="Violencia psicológica"/>
    <s v="No sufrió violencia psicológica grave en los últimos 12 meses"/>
    <n v="270103"/>
    <s v="Delitos violentos"/>
    <n v="270103008"/>
    <s v="Violencia Psicológica"/>
    <n v="20106.385082359455"/>
    <n v="35190.825051446511"/>
    <n v="27722.98383360542"/>
  </r>
  <r>
    <n v="8"/>
    <n v="8301"/>
    <s v="Biobío"/>
    <s v="Los Angeles"/>
    <n v="3"/>
    <s v="Prevalencia Violencia Psicológica Grave Año"/>
    <x v="0"/>
    <x v="0"/>
    <n v="1"/>
    <s v="Violencia psicológica"/>
    <s v="Sufrió violencia psicológica grave en los últimos 12 meses"/>
    <n v="270103"/>
    <s v="Delitos violentos"/>
    <n v="270103008"/>
    <s v="Violencia Psicológica"/>
    <n v="788.98973720116271"/>
    <n v="923.81511618152911"/>
    <n v="2211.697552701683"/>
  </r>
  <r>
    <n v="8"/>
    <n v="8301"/>
    <s v="Biobío"/>
    <s v="Los Angeles"/>
    <n v="4"/>
    <s v="Prevalencia Violencia Psicológica Leve Año"/>
    <x v="0"/>
    <x v="0"/>
    <n v="1"/>
    <s v="Violencia psicológica"/>
    <s v="No sufrió violencia psicológica leve en los últimos 12 meses"/>
    <n v="270103"/>
    <s v="Delitos violentos"/>
    <n v="270103008"/>
    <s v="Violencia Psicológica"/>
    <n v="18212.018745921574"/>
    <n v="31760.264124161949"/>
    <n v="17449.239258812599"/>
  </r>
  <r>
    <n v="8"/>
    <n v="8301"/>
    <s v="Biobío"/>
    <s v="Los Angeles"/>
    <n v="4"/>
    <s v="Prevalencia Violencia Psicológica Leve Año"/>
    <x v="0"/>
    <x v="0"/>
    <n v="1"/>
    <s v="Violencia psicológica"/>
    <s v="Sufrió violencia psicológica leve en los últimos 12 meses"/>
    <n v="270103"/>
    <s v="Delitos violentos"/>
    <n v="270103008"/>
    <s v="Violencia Psicológica"/>
    <n v="2683.3560736390423"/>
    <n v="4354.3760434660899"/>
    <n v="12485.442127494516"/>
  </r>
  <r>
    <n v="8"/>
    <n v="8304"/>
    <s v="Biobío"/>
    <s v="Laja"/>
    <n v="1"/>
    <s v="Prevalencia Violencia Psicológica General Año"/>
    <x v="0"/>
    <x v="0"/>
    <n v="1"/>
    <s v="Violencia psicológica"/>
    <s v="No sufrió violencia psicológica general en los últimos 12 meses"/>
    <n v="270103"/>
    <s v="Delitos violentos"/>
    <n v="270103008"/>
    <s v="Violencia Psicológica"/>
    <n v="0"/>
    <n v="25473.638190758113"/>
    <n v="0"/>
  </r>
  <r>
    <n v="8"/>
    <n v="8304"/>
    <s v="Biobío"/>
    <s v="Laja"/>
    <n v="2"/>
    <s v="Prevalencia Violencia Psicológica General Vida (año o vida)"/>
    <x v="1"/>
    <x v="1"/>
    <n v="1"/>
    <s v="Violencia psicológica"/>
    <s v="No sufrió violencia psicológica antes ni durante los últimos doce meses"/>
    <n v="270103"/>
    <s v="Delitos violentos"/>
    <n v="270103008"/>
    <s v="Violencia Psicológica"/>
    <n v="0"/>
    <n v="13021.166789622319"/>
    <n v="0"/>
  </r>
  <r>
    <n v="8"/>
    <n v="8304"/>
    <s v="Biobío"/>
    <s v="Laja"/>
    <n v="2"/>
    <s v="Prevalencia Violencia Psicológica General Vida (año o vida)"/>
    <x v="1"/>
    <x v="1"/>
    <n v="1"/>
    <s v="Violencia psicológica"/>
    <s v="Sufrió violencia psicológica antes o durante los últimos doce meses"/>
    <n v="270103"/>
    <s v="Delitos violentos"/>
    <n v="270103008"/>
    <s v="Violencia Psicológica"/>
    <n v="0"/>
    <n v="12452.471401135792"/>
    <n v="0"/>
  </r>
  <r>
    <n v="8"/>
    <n v="8304"/>
    <s v="Biobío"/>
    <s v="Laja"/>
    <n v="3"/>
    <s v="Prevalencia Violencia Psicológica Grave Año"/>
    <x v="0"/>
    <x v="0"/>
    <n v="1"/>
    <s v="Violencia psicológica"/>
    <s v="No sufrió violencia psicológica grave en los últimos 12 meses"/>
    <n v="270103"/>
    <s v="Delitos violentos"/>
    <n v="270103008"/>
    <s v="Violencia Psicológica"/>
    <n v="0"/>
    <n v="25473.638190758113"/>
    <n v="0"/>
  </r>
  <r>
    <n v="8"/>
    <n v="8304"/>
    <s v="Biobío"/>
    <s v="Laja"/>
    <n v="4"/>
    <s v="Prevalencia Violencia Psicológica Leve Año"/>
    <x v="0"/>
    <x v="0"/>
    <n v="1"/>
    <s v="Violencia psicológica"/>
    <s v="No sufrió violencia psicológica leve en los últimos 12 meses"/>
    <n v="270103"/>
    <s v="Delitos violentos"/>
    <n v="270103008"/>
    <s v="Violencia Psicológica"/>
    <n v="0"/>
    <n v="25473.638190758113"/>
    <n v="0"/>
  </r>
  <r>
    <n v="8"/>
    <n v="8305"/>
    <s v="Biobío"/>
    <s v="Mulchén"/>
    <n v="1"/>
    <s v="Prevalencia Violencia Psicológica General Año"/>
    <x v="0"/>
    <x v="0"/>
    <n v="1"/>
    <s v="Violencia psicológica"/>
    <s v="No sufrió violencia psicológica general en los últimos 12 meses"/>
    <n v="270103"/>
    <s v="Delitos violentos"/>
    <n v="270103008"/>
    <s v="Violencia Psicológica"/>
    <n v="0"/>
    <n v="55249.344723369883"/>
    <n v="27574.530683600471"/>
  </r>
  <r>
    <n v="8"/>
    <n v="8305"/>
    <s v="Biobío"/>
    <s v="Mulchén"/>
    <n v="1"/>
    <s v="Prevalencia Violencia Psicológica General Año"/>
    <x v="0"/>
    <x v="0"/>
    <n v="1"/>
    <s v="Violencia psicológica"/>
    <s v="Sufrió violencia psicológica general en los últimos 12 meses"/>
    <n v="270103"/>
    <s v="Delitos violentos"/>
    <n v="270103008"/>
    <s v="Violencia Psicológica"/>
    <n v="0"/>
    <n v="0"/>
    <n v="21168.527172157716"/>
  </r>
  <r>
    <n v="8"/>
    <n v="8305"/>
    <s v="Biobío"/>
    <s v="Mulchén"/>
    <n v="2"/>
    <s v="Prevalencia Violencia Psicológica General Vida (año o vida)"/>
    <x v="1"/>
    <x v="1"/>
    <n v="1"/>
    <s v="Violencia psicológica"/>
    <s v="No sufrió violencia psicológica antes ni durante los últimos doce meses"/>
    <n v="270103"/>
    <s v="Delitos violentos"/>
    <n v="270103008"/>
    <s v="Violencia Psicológica"/>
    <n v="0"/>
    <n v="55249.344723369883"/>
    <n v="17059.541380075374"/>
  </r>
  <r>
    <n v="8"/>
    <n v="8305"/>
    <s v="Biobío"/>
    <s v="Mulchén"/>
    <n v="2"/>
    <s v="Prevalencia Violencia Psicológica General Vida (año o vida)"/>
    <x v="1"/>
    <x v="1"/>
    <n v="1"/>
    <s v="Violencia psicológica"/>
    <s v="Sufrió violencia psicológica antes o durante los últimos doce meses"/>
    <n v="270103"/>
    <s v="Delitos violentos"/>
    <n v="270103008"/>
    <s v="Violencia Psicológica"/>
    <n v="0"/>
    <n v="0"/>
    <n v="31683.516475682816"/>
  </r>
  <r>
    <n v="8"/>
    <n v="8305"/>
    <s v="Biobío"/>
    <s v="Mulchén"/>
    <n v="3"/>
    <s v="Prevalencia Violencia Psicológica Grave Año"/>
    <x v="0"/>
    <x v="0"/>
    <n v="1"/>
    <s v="Violencia psicológica"/>
    <s v="No sufrió violencia psicológica grave en los últimos 12 meses"/>
    <n v="270103"/>
    <s v="Delitos violentos"/>
    <n v="270103008"/>
    <s v="Violencia Psicológica"/>
    <n v="0"/>
    <n v="55249.344723369883"/>
    <n v="37398.758194113856"/>
  </r>
  <r>
    <n v="8"/>
    <n v="8305"/>
    <s v="Biobío"/>
    <s v="Mulchén"/>
    <n v="3"/>
    <s v="Prevalencia Violencia Psicológica Grave Año"/>
    <x v="0"/>
    <x v="0"/>
    <n v="1"/>
    <s v="Violencia psicológica"/>
    <s v="Sufrió violencia psicológica grave en los últimos 12 meses"/>
    <n v="270103"/>
    <s v="Delitos violentos"/>
    <n v="270103008"/>
    <s v="Violencia Psicológica"/>
    <n v="0"/>
    <n v="0"/>
    <n v="11344.299661644325"/>
  </r>
  <r>
    <n v="8"/>
    <n v="8305"/>
    <s v="Biobío"/>
    <s v="Mulchén"/>
    <n v="4"/>
    <s v="Prevalencia Violencia Psicológica Leve Año"/>
    <x v="0"/>
    <x v="0"/>
    <n v="1"/>
    <s v="Violencia psicológica"/>
    <s v="No sufrió violencia psicológica leve en los últimos 12 meses"/>
    <n v="270103"/>
    <s v="Delitos violentos"/>
    <n v="270103008"/>
    <s v="Violencia Psicológica"/>
    <n v="0"/>
    <n v="55249.344723369883"/>
    <n v="27574.530683600471"/>
  </r>
  <r>
    <n v="8"/>
    <n v="8305"/>
    <s v="Biobío"/>
    <s v="Mulchén"/>
    <n v="4"/>
    <s v="Prevalencia Violencia Psicológica Leve Año"/>
    <x v="0"/>
    <x v="0"/>
    <n v="1"/>
    <s v="Violencia psicológica"/>
    <s v="Sufrió violencia psicológica leve en los últimos 12 meses"/>
    <n v="270103"/>
    <s v="Delitos violentos"/>
    <n v="270103008"/>
    <s v="Violencia Psicológica"/>
    <n v="0"/>
    <n v="0"/>
    <n v="21168.527172157716"/>
  </r>
  <r>
    <n v="8"/>
    <n v="8306"/>
    <s v="Biobío"/>
    <s v="Nacimiento"/>
    <n v="1"/>
    <s v="Prevalencia Violencia Psicológica General Año"/>
    <x v="0"/>
    <x v="0"/>
    <n v="1"/>
    <s v="Violencia psicológica"/>
    <s v="No sufrió violencia psicológica general en los últimos 12 meses"/>
    <n v="270103"/>
    <s v="Delitos violentos"/>
    <n v="270103008"/>
    <s v="Violencia Psicológica"/>
    <n v="0"/>
    <n v="20384.351026898003"/>
    <n v="0"/>
  </r>
  <r>
    <n v="8"/>
    <n v="8306"/>
    <s v="Biobío"/>
    <s v="Nacimiento"/>
    <n v="2"/>
    <s v="Prevalencia Violencia Psicológica General Vida (año o vida)"/>
    <x v="1"/>
    <x v="1"/>
    <n v="1"/>
    <s v="Violencia psicológica"/>
    <s v="No sufrió violencia psicológica antes ni durante los últimos doce meses"/>
    <n v="270103"/>
    <s v="Delitos violentos"/>
    <n v="270103008"/>
    <s v="Violencia Psicológica"/>
    <n v="0"/>
    <n v="16823.254492579461"/>
    <n v="0"/>
  </r>
  <r>
    <n v="8"/>
    <n v="8306"/>
    <s v="Biobío"/>
    <s v="Nacimiento"/>
    <n v="2"/>
    <s v="Prevalencia Violencia Psicológica General Vida (año o vida)"/>
    <x v="1"/>
    <x v="1"/>
    <n v="1"/>
    <s v="Violencia psicológica"/>
    <s v="Sufrió violencia psicológica antes o durante los últimos doce meses"/>
    <n v="270103"/>
    <s v="Delitos violentos"/>
    <n v="270103008"/>
    <s v="Violencia Psicológica"/>
    <n v="0"/>
    <n v="3561.0965343185426"/>
    <n v="0"/>
  </r>
  <r>
    <n v="8"/>
    <n v="8306"/>
    <s v="Biobío"/>
    <s v="Nacimiento"/>
    <n v="3"/>
    <s v="Prevalencia Violencia Psicológica Grave Año"/>
    <x v="0"/>
    <x v="0"/>
    <n v="1"/>
    <s v="Violencia psicológica"/>
    <s v="No sufrió violencia psicológica grave en los últimos 12 meses"/>
    <n v="270103"/>
    <s v="Delitos violentos"/>
    <n v="270103008"/>
    <s v="Violencia Psicológica"/>
    <n v="0"/>
    <n v="20384.351026898003"/>
    <n v="0"/>
  </r>
  <r>
    <n v="8"/>
    <n v="8306"/>
    <s v="Biobío"/>
    <s v="Nacimiento"/>
    <n v="4"/>
    <s v="Prevalencia Violencia Psicológica Leve Año"/>
    <x v="0"/>
    <x v="0"/>
    <n v="1"/>
    <s v="Violencia psicológica"/>
    <s v="No sufrió violencia psicológica leve en los últimos 12 meses"/>
    <n v="270103"/>
    <s v="Delitos violentos"/>
    <n v="270103008"/>
    <s v="Violencia Psicológica"/>
    <n v="0"/>
    <n v="20384.351026898003"/>
    <n v="0"/>
  </r>
  <r>
    <n v="8"/>
    <n v="8307"/>
    <s v="Biobío"/>
    <s v="Negrete"/>
    <n v="1"/>
    <s v="Prevalencia Violencia Psicológica General Año"/>
    <x v="0"/>
    <x v="0"/>
    <n v="1"/>
    <s v="Violencia psicológica"/>
    <s v="No sufrió violencia psicológica general en los últimos 12 meses"/>
    <n v="270103"/>
    <s v="Delitos violentos"/>
    <n v="270103008"/>
    <s v="Violencia Psicológica"/>
    <n v="0"/>
    <n v="50717.22917092211"/>
    <n v="0"/>
  </r>
  <r>
    <n v="8"/>
    <n v="8307"/>
    <s v="Biobío"/>
    <s v="Negrete"/>
    <n v="2"/>
    <s v="Prevalencia Violencia Psicológica General Vida (año o vida)"/>
    <x v="1"/>
    <x v="1"/>
    <n v="1"/>
    <s v="Violencia psicológica"/>
    <s v="No sufrió violencia psicológica antes ni durante los últimos doce meses"/>
    <n v="270103"/>
    <s v="Delitos violentos"/>
    <n v="270103008"/>
    <s v="Violencia Psicológica"/>
    <n v="0"/>
    <n v="41078.338015123009"/>
    <n v="0"/>
  </r>
  <r>
    <n v="8"/>
    <n v="8307"/>
    <s v="Biobío"/>
    <s v="Negrete"/>
    <n v="2"/>
    <s v="Prevalencia Violencia Psicológica General Vida (año o vida)"/>
    <x v="1"/>
    <x v="1"/>
    <n v="1"/>
    <s v="Violencia psicológica"/>
    <s v="Sufrió violencia psicológica antes o durante los últimos doce meses"/>
    <n v="270103"/>
    <s v="Delitos violentos"/>
    <n v="270103008"/>
    <s v="Violencia Psicológica"/>
    <n v="0"/>
    <n v="9638.8911557991032"/>
    <n v="0"/>
  </r>
  <r>
    <n v="8"/>
    <n v="8307"/>
    <s v="Biobío"/>
    <s v="Negrete"/>
    <n v="3"/>
    <s v="Prevalencia Violencia Psicológica Grave Año"/>
    <x v="0"/>
    <x v="0"/>
    <n v="1"/>
    <s v="Violencia psicológica"/>
    <s v="No sufrió violencia psicológica grave en los últimos 12 meses"/>
    <n v="270103"/>
    <s v="Delitos violentos"/>
    <n v="270103008"/>
    <s v="Violencia Psicológica"/>
    <n v="0"/>
    <n v="50717.22917092211"/>
    <n v="0"/>
  </r>
  <r>
    <n v="8"/>
    <n v="8307"/>
    <s v="Biobío"/>
    <s v="Negrete"/>
    <n v="4"/>
    <s v="Prevalencia Violencia Psicológica Leve Año"/>
    <x v="0"/>
    <x v="0"/>
    <n v="1"/>
    <s v="Violencia psicológica"/>
    <s v="No sufrió violencia psicológica leve en los últimos 12 meses"/>
    <n v="270103"/>
    <s v="Delitos violentos"/>
    <n v="270103008"/>
    <s v="Violencia Psicológica"/>
    <n v="0"/>
    <n v="50717.22917092211"/>
    <n v="0"/>
  </r>
  <r>
    <n v="8"/>
    <n v="8312"/>
    <s v="Biobío"/>
    <s v="Tucapel"/>
    <n v="1"/>
    <s v="Prevalencia Violencia Psicológica General Año"/>
    <x v="0"/>
    <x v="0"/>
    <n v="1"/>
    <s v="Violencia psicológica"/>
    <s v="No sufrió violencia psicológica general en los últimos 12 meses"/>
    <n v="270103"/>
    <s v="Delitos violentos"/>
    <n v="270103008"/>
    <s v="Violencia Psicológica"/>
    <n v="0"/>
    <n v="21644.148464905869"/>
    <n v="0"/>
  </r>
  <r>
    <n v="8"/>
    <n v="8312"/>
    <s v="Biobío"/>
    <s v="Tucapel"/>
    <n v="1"/>
    <s v="Prevalencia Violencia Psicológica General Año"/>
    <x v="0"/>
    <x v="0"/>
    <n v="1"/>
    <s v="Violencia psicológica"/>
    <s v="Sufrió violencia psicológica general en los últimos 12 meses"/>
    <n v="270103"/>
    <s v="Delitos violentos"/>
    <n v="270103008"/>
    <s v="Violencia Psicológica"/>
    <n v="0"/>
    <n v="10784.498114708864"/>
    <n v="0"/>
  </r>
  <r>
    <n v="8"/>
    <n v="8312"/>
    <s v="Biobío"/>
    <s v="Tucapel"/>
    <n v="2"/>
    <s v="Prevalencia Violencia Psicológica General Vida (año o vida)"/>
    <x v="1"/>
    <x v="1"/>
    <n v="1"/>
    <s v="Violencia psicológica"/>
    <s v="No sufrió violencia psicológica antes ni durante los últimos doce meses"/>
    <n v="270103"/>
    <s v="Delitos violentos"/>
    <n v="270103008"/>
    <s v="Violencia Psicológica"/>
    <n v="0"/>
    <n v="21644.148464905869"/>
    <n v="0"/>
  </r>
  <r>
    <n v="8"/>
    <n v="8312"/>
    <s v="Biobío"/>
    <s v="Tucapel"/>
    <n v="2"/>
    <s v="Prevalencia Violencia Psicológica General Vida (año o vida)"/>
    <x v="1"/>
    <x v="1"/>
    <n v="1"/>
    <s v="Violencia psicológica"/>
    <s v="Sufrió violencia psicológica antes o durante los últimos doce meses"/>
    <n v="270103"/>
    <s v="Delitos violentos"/>
    <n v="270103008"/>
    <s v="Violencia Psicológica"/>
    <n v="0"/>
    <n v="10784.498114708864"/>
    <n v="0"/>
  </r>
  <r>
    <n v="8"/>
    <n v="8312"/>
    <s v="Biobío"/>
    <s v="Tucapel"/>
    <n v="3"/>
    <s v="Prevalencia Violencia Psicológica Grave Año"/>
    <x v="0"/>
    <x v="0"/>
    <n v="1"/>
    <s v="Violencia psicológica"/>
    <s v="No sufrió violencia psicológica grave en los últimos 12 meses"/>
    <n v="270103"/>
    <s v="Delitos violentos"/>
    <n v="270103008"/>
    <s v="Violencia Psicológica"/>
    <n v="0"/>
    <n v="32428.646579614735"/>
    <n v="0"/>
  </r>
  <r>
    <n v="8"/>
    <n v="8312"/>
    <s v="Biobío"/>
    <s v="Tucapel"/>
    <n v="4"/>
    <s v="Prevalencia Violencia Psicológica Leve Año"/>
    <x v="0"/>
    <x v="0"/>
    <n v="1"/>
    <s v="Violencia psicológica"/>
    <s v="No sufrió violencia psicológica leve en los últimos 12 meses"/>
    <n v="270103"/>
    <s v="Delitos violentos"/>
    <n v="270103008"/>
    <s v="Violencia Psicológica"/>
    <n v="0"/>
    <n v="21644.148464905869"/>
    <n v="0"/>
  </r>
  <r>
    <n v="8"/>
    <n v="8312"/>
    <s v="Biobío"/>
    <s v="Tucapel"/>
    <n v="4"/>
    <s v="Prevalencia Violencia Psicológica Leve Año"/>
    <x v="0"/>
    <x v="0"/>
    <n v="1"/>
    <s v="Violencia psicológica"/>
    <s v="Sufrió violencia psicológica leve en los últimos 12 meses"/>
    <n v="270103"/>
    <s v="Delitos violentos"/>
    <n v="270103008"/>
    <s v="Violencia Psicológica"/>
    <n v="0"/>
    <n v="10784.498114708864"/>
    <n v="0"/>
  </r>
  <r>
    <n v="8"/>
    <n v="16101"/>
    <s v="Biobío"/>
    <s v="Chillán"/>
    <n v="1"/>
    <s v="Prevalencia Violencia Psicológica General Año"/>
    <x v="0"/>
    <x v="0"/>
    <n v="1"/>
    <s v="Violencia psicológica"/>
    <s v="No sufrió violencia psicológica general en los últimos 12 meses"/>
    <n v="270103"/>
    <s v="Delitos violentos"/>
    <n v="270103008"/>
    <s v="Violencia Psicológica"/>
    <n v="21899.790329204763"/>
    <n v="30139.114856116033"/>
    <n v="0"/>
  </r>
  <r>
    <n v="8"/>
    <n v="16101"/>
    <s v="Biobío"/>
    <s v="Chillán"/>
    <n v="1"/>
    <s v="Prevalencia Violencia Psicológica General Año"/>
    <x v="0"/>
    <x v="0"/>
    <n v="1"/>
    <s v="Violencia psicológica"/>
    <s v="Sufrió violencia psicológica general en los últimos 12 meses"/>
    <n v="270103"/>
    <s v="Delitos violentos"/>
    <n v="270103008"/>
    <s v="Violencia Psicológica"/>
    <n v="7012.6234788059573"/>
    <n v="6959.9296550396593"/>
    <n v="0"/>
  </r>
  <r>
    <n v="8"/>
    <n v="16101"/>
    <s v="Biobío"/>
    <s v="Chillán"/>
    <n v="2"/>
    <s v="Prevalencia Violencia Psicológica General Vida (año o vida)"/>
    <x v="1"/>
    <x v="1"/>
    <n v="1"/>
    <s v="Violencia psicológica"/>
    <s v="No sufrió violencia psicológica antes ni durante los últimos doce meses"/>
    <n v="270103"/>
    <s v="Delitos violentos"/>
    <n v="270103008"/>
    <s v="Violencia Psicológica"/>
    <n v="16422.951386637269"/>
    <n v="27080.678684197646"/>
    <n v="0"/>
  </r>
  <r>
    <n v="8"/>
    <n v="16101"/>
    <s v="Biobío"/>
    <s v="Chillán"/>
    <n v="2"/>
    <s v="Prevalencia Violencia Psicológica General Vida (año o vida)"/>
    <x v="1"/>
    <x v="1"/>
    <n v="1"/>
    <s v="Violencia psicológica"/>
    <s v="Sufrió violencia psicológica antes o durante los últimos doce meses"/>
    <n v="270103"/>
    <s v="Delitos violentos"/>
    <n v="270103008"/>
    <s v="Violencia Psicológica"/>
    <n v="12489.462421373451"/>
    <n v="10018.365826958046"/>
    <n v="0"/>
  </r>
  <r>
    <n v="8"/>
    <n v="16101"/>
    <s v="Biobío"/>
    <s v="Chillán"/>
    <n v="3"/>
    <s v="Prevalencia Violencia Psicológica Grave Año"/>
    <x v="0"/>
    <x v="0"/>
    <n v="1"/>
    <s v="Violencia psicológica"/>
    <s v="No sufrió violencia psicológica grave en los últimos 12 meses"/>
    <n v="270103"/>
    <s v="Delitos violentos"/>
    <n v="270103008"/>
    <s v="Violencia Psicológica"/>
    <n v="27819.7479627348"/>
    <n v="36264.921130635863"/>
    <n v="0"/>
  </r>
  <r>
    <n v="8"/>
    <n v="16101"/>
    <s v="Biobío"/>
    <s v="Chillán"/>
    <n v="3"/>
    <s v="Prevalencia Violencia Psicológica Grave Año"/>
    <x v="0"/>
    <x v="0"/>
    <n v="1"/>
    <s v="Violencia psicológica"/>
    <s v="Sufrió violencia psicológica grave en los últimos 12 meses"/>
    <n v="270103"/>
    <s v="Delitos violentos"/>
    <n v="270103008"/>
    <s v="Violencia Psicológica"/>
    <n v="1092.6658452759225"/>
    <n v="834.12338051982647"/>
    <n v="0"/>
  </r>
  <r>
    <n v="8"/>
    <n v="16101"/>
    <s v="Biobío"/>
    <s v="Chillán"/>
    <n v="4"/>
    <s v="Prevalencia Violencia Psicológica Leve Año"/>
    <x v="0"/>
    <x v="0"/>
    <n v="1"/>
    <s v="Violencia psicológica"/>
    <s v="No sufrió violencia psicológica leve en los últimos 12 meses"/>
    <n v="270103"/>
    <s v="Delitos violentos"/>
    <n v="270103008"/>
    <s v="Violencia Psicológica"/>
    <n v="21899.790329204763"/>
    <n v="30139.114856116033"/>
    <n v="0"/>
  </r>
  <r>
    <n v="8"/>
    <n v="16101"/>
    <s v="Biobío"/>
    <s v="Chillán"/>
    <n v="4"/>
    <s v="Prevalencia Violencia Psicológica Leve Año"/>
    <x v="0"/>
    <x v="0"/>
    <n v="1"/>
    <s v="Violencia psicológica"/>
    <s v="Sufrió violencia psicológica leve en los últimos 12 meses"/>
    <n v="270103"/>
    <s v="Delitos violentos"/>
    <n v="270103008"/>
    <s v="Violencia Psicológica"/>
    <n v="7012.6234788059573"/>
    <n v="6959.9296550396593"/>
    <n v="0"/>
  </r>
  <r>
    <n v="8"/>
    <n v="16103"/>
    <s v="Biobío"/>
    <s v="Chillán Viejo"/>
    <n v="1"/>
    <s v="Prevalencia Violencia Psicológica General Año"/>
    <x v="0"/>
    <x v="0"/>
    <n v="1"/>
    <s v="Violencia psicológica"/>
    <s v="No sufrió violencia psicológica general en los últimos 12 meses"/>
    <n v="270103"/>
    <s v="Delitos violentos"/>
    <n v="270103008"/>
    <s v="Violencia Psicológica"/>
    <n v="0"/>
    <n v="29497.010972348733"/>
    <n v="0"/>
  </r>
  <r>
    <n v="8"/>
    <n v="16103"/>
    <s v="Biobío"/>
    <s v="Chillán Viejo"/>
    <n v="1"/>
    <s v="Prevalencia Violencia Psicológica General Año"/>
    <x v="0"/>
    <x v="0"/>
    <n v="1"/>
    <s v="Violencia psicológica"/>
    <s v="Sufrió violencia psicológica general en los últimos 12 meses"/>
    <n v="270103"/>
    <s v="Delitos violentos"/>
    <n v="270103008"/>
    <s v="Violencia Psicológica"/>
    <n v="0"/>
    <n v="6564.3746475848166"/>
    <n v="0"/>
  </r>
  <r>
    <n v="8"/>
    <n v="16103"/>
    <s v="Biobío"/>
    <s v="Chillán Viejo"/>
    <n v="2"/>
    <s v="Prevalencia Violencia Psicológica General Vida (año o vida)"/>
    <x v="1"/>
    <x v="1"/>
    <n v="1"/>
    <s v="Violencia psicológica"/>
    <s v="No sufrió violencia psicológica antes ni durante los últimos doce meses"/>
    <n v="270103"/>
    <s v="Delitos violentos"/>
    <n v="270103008"/>
    <s v="Violencia Psicológica"/>
    <n v="0"/>
    <n v="23383.19070072208"/>
    <n v="0"/>
  </r>
  <r>
    <n v="8"/>
    <n v="16103"/>
    <s v="Biobío"/>
    <s v="Chillán Viejo"/>
    <n v="2"/>
    <s v="Prevalencia Violencia Psicológica General Vida (año o vida)"/>
    <x v="1"/>
    <x v="1"/>
    <n v="1"/>
    <s v="Violencia psicológica"/>
    <s v="Sufrió violencia psicológica antes o durante los últimos doce meses"/>
    <n v="270103"/>
    <s v="Delitos violentos"/>
    <n v="270103008"/>
    <s v="Violencia Psicológica"/>
    <n v="0"/>
    <n v="12678.194919211472"/>
    <n v="0"/>
  </r>
  <r>
    <n v="8"/>
    <n v="16103"/>
    <s v="Biobío"/>
    <s v="Chillán Viejo"/>
    <n v="3"/>
    <s v="Prevalencia Violencia Psicológica Grave Año"/>
    <x v="0"/>
    <x v="0"/>
    <n v="1"/>
    <s v="Violencia psicológica"/>
    <s v="No sufrió violencia psicológica grave en los últimos 12 meses"/>
    <n v="270103"/>
    <s v="Delitos violentos"/>
    <n v="270103008"/>
    <s v="Violencia Psicológica"/>
    <n v="0"/>
    <n v="36061.38561993355"/>
    <n v="0"/>
  </r>
  <r>
    <n v="8"/>
    <n v="16103"/>
    <s v="Biobío"/>
    <s v="Chillán Viejo"/>
    <n v="4"/>
    <s v="Prevalencia Violencia Psicológica Leve Año"/>
    <x v="0"/>
    <x v="0"/>
    <n v="1"/>
    <s v="Violencia psicológica"/>
    <s v="No sufrió violencia psicológica leve en los últimos 12 meses"/>
    <n v="270103"/>
    <s v="Delitos violentos"/>
    <n v="270103008"/>
    <s v="Violencia Psicológica"/>
    <n v="0"/>
    <n v="29497.010972348733"/>
    <n v="0"/>
  </r>
  <r>
    <n v="8"/>
    <n v="16103"/>
    <s v="Biobío"/>
    <s v="Chillán Viejo"/>
    <n v="4"/>
    <s v="Prevalencia Violencia Psicológica Leve Año"/>
    <x v="0"/>
    <x v="0"/>
    <n v="1"/>
    <s v="Violencia psicológica"/>
    <s v="Sufrió violencia psicológica leve en los últimos 12 meses"/>
    <n v="270103"/>
    <s v="Delitos violentos"/>
    <n v="270103008"/>
    <s v="Violencia Psicológica"/>
    <n v="0"/>
    <n v="6564.3746475848166"/>
    <n v="0"/>
  </r>
  <r>
    <n v="8"/>
    <n v="16107"/>
    <s v="Biobío"/>
    <s v="Quillón"/>
    <n v="1"/>
    <s v="Prevalencia Violencia Psicológica General Año"/>
    <x v="0"/>
    <x v="0"/>
    <n v="1"/>
    <s v="Violencia psicológica"/>
    <s v="No sufrió violencia psicológica general en los últimos 12 meses"/>
    <n v="270103"/>
    <s v="Delitos violentos"/>
    <n v="270103008"/>
    <s v="Violencia Psicológica"/>
    <n v="0"/>
    <n v="65021.563369669937"/>
    <n v="0"/>
  </r>
  <r>
    <n v="8"/>
    <n v="16107"/>
    <s v="Biobío"/>
    <s v="Quillón"/>
    <n v="1"/>
    <s v="Prevalencia Violencia Psicológica General Año"/>
    <x v="0"/>
    <x v="0"/>
    <n v="1"/>
    <s v="Violencia psicológica"/>
    <s v="Sufrió violencia psicológica general en los últimos 12 meses"/>
    <n v="270103"/>
    <s v="Delitos violentos"/>
    <n v="270103008"/>
    <s v="Violencia Psicológica"/>
    <n v="0"/>
    <n v="10777.505499925632"/>
    <n v="0"/>
  </r>
  <r>
    <n v="8"/>
    <n v="16107"/>
    <s v="Biobío"/>
    <s v="Quillón"/>
    <n v="2"/>
    <s v="Prevalencia Violencia Psicológica General Vida (año o vida)"/>
    <x v="1"/>
    <x v="1"/>
    <n v="1"/>
    <s v="Violencia psicológica"/>
    <s v="No sufrió violencia psicológica antes ni durante los últimos doce meses"/>
    <n v="270103"/>
    <s v="Delitos violentos"/>
    <n v="270103008"/>
    <s v="Violencia Psicológica"/>
    <n v="0"/>
    <n v="65021.563369669937"/>
    <n v="0"/>
  </r>
  <r>
    <n v="8"/>
    <n v="16107"/>
    <s v="Biobío"/>
    <s v="Quillón"/>
    <n v="2"/>
    <s v="Prevalencia Violencia Psicológica General Vida (año o vida)"/>
    <x v="1"/>
    <x v="1"/>
    <n v="1"/>
    <s v="Violencia psicológica"/>
    <s v="Sufrió violencia psicológica antes o durante los últimos doce meses"/>
    <n v="270103"/>
    <s v="Delitos violentos"/>
    <n v="270103008"/>
    <s v="Violencia Psicológica"/>
    <n v="0"/>
    <n v="10777.505499925632"/>
    <n v="0"/>
  </r>
  <r>
    <n v="8"/>
    <n v="16107"/>
    <s v="Biobío"/>
    <s v="Quillón"/>
    <n v="3"/>
    <s v="Prevalencia Violencia Psicológica Grave Año"/>
    <x v="0"/>
    <x v="0"/>
    <n v="1"/>
    <s v="Violencia psicológica"/>
    <s v="No sufrió violencia psicológica grave en los últimos 12 meses"/>
    <n v="270103"/>
    <s v="Delitos violentos"/>
    <n v="270103008"/>
    <s v="Violencia Psicológica"/>
    <n v="0"/>
    <n v="75799.068869595561"/>
    <n v="0"/>
  </r>
  <r>
    <n v="8"/>
    <n v="16107"/>
    <s v="Biobío"/>
    <s v="Quillón"/>
    <n v="4"/>
    <s v="Prevalencia Violencia Psicológica Leve Año"/>
    <x v="0"/>
    <x v="0"/>
    <n v="1"/>
    <s v="Violencia psicológica"/>
    <s v="No sufrió violencia psicológica leve en los últimos 12 meses"/>
    <n v="270103"/>
    <s v="Delitos violentos"/>
    <n v="270103008"/>
    <s v="Violencia Psicológica"/>
    <n v="0"/>
    <n v="65021.563369669937"/>
    <n v="0"/>
  </r>
  <r>
    <n v="8"/>
    <n v="16107"/>
    <s v="Biobío"/>
    <s v="Quillón"/>
    <n v="4"/>
    <s v="Prevalencia Violencia Psicológica Leve Año"/>
    <x v="0"/>
    <x v="0"/>
    <n v="1"/>
    <s v="Violencia psicológica"/>
    <s v="Sufrió violencia psicológica leve en los últimos 12 meses"/>
    <n v="270103"/>
    <s v="Delitos violentos"/>
    <n v="270103008"/>
    <s v="Violencia Psicológica"/>
    <n v="0"/>
    <n v="10777.505499925632"/>
    <n v="0"/>
  </r>
  <r>
    <n v="8"/>
    <n v="16301"/>
    <s v="Biobío"/>
    <s v="San Carlos"/>
    <n v="1"/>
    <s v="Prevalencia Violencia Psicológica General Año"/>
    <x v="0"/>
    <x v="0"/>
    <n v="1"/>
    <s v="Violencia psicológica"/>
    <s v="No sufrió violencia psicológica general en los últimos 12 meses"/>
    <n v="270103"/>
    <s v="Delitos violentos"/>
    <n v="270103008"/>
    <s v="Violencia Psicológica"/>
    <n v="18837.890987347408"/>
    <n v="37024.525330126242"/>
    <n v="0"/>
  </r>
  <r>
    <n v="8"/>
    <n v="16301"/>
    <s v="Biobío"/>
    <s v="San Carlos"/>
    <n v="1"/>
    <s v="Prevalencia Violencia Psicológica General Año"/>
    <x v="0"/>
    <x v="0"/>
    <n v="1"/>
    <s v="Violencia psicológica"/>
    <s v="Sufrió violencia psicológica general en los últimos 12 meses"/>
    <n v="270103"/>
    <s v="Delitos violentos"/>
    <n v="270103008"/>
    <s v="Violencia Psicológica"/>
    <n v="936.88545879559194"/>
    <n v="0"/>
    <n v="0"/>
  </r>
  <r>
    <n v="8"/>
    <n v="16301"/>
    <s v="Biobío"/>
    <s v="San Carlos"/>
    <n v="2"/>
    <s v="Prevalencia Violencia Psicológica General Vida (año o vida)"/>
    <x v="1"/>
    <x v="1"/>
    <n v="1"/>
    <s v="Violencia psicológica"/>
    <s v="No sufrió violencia psicológica antes ni durante los últimos doce meses"/>
    <n v="270103"/>
    <s v="Delitos violentos"/>
    <n v="270103008"/>
    <s v="Violencia Psicológica"/>
    <n v="18837.890987347408"/>
    <n v="37024.525330126242"/>
    <n v="0"/>
  </r>
  <r>
    <n v="8"/>
    <n v="16301"/>
    <s v="Biobío"/>
    <s v="San Carlos"/>
    <n v="2"/>
    <s v="Prevalencia Violencia Psicológica General Vida (año o vida)"/>
    <x v="1"/>
    <x v="1"/>
    <n v="1"/>
    <s v="Violencia psicológica"/>
    <s v="Sufrió violencia psicológica antes o durante los últimos doce meses"/>
    <n v="270103"/>
    <s v="Delitos violentos"/>
    <n v="270103008"/>
    <s v="Violencia Psicológica"/>
    <n v="936.88545879559194"/>
    <n v="0"/>
    <n v="0"/>
  </r>
  <r>
    <n v="8"/>
    <n v="16301"/>
    <s v="Biobío"/>
    <s v="San Carlos"/>
    <n v="3"/>
    <s v="Prevalencia Violencia Psicológica Grave Año"/>
    <x v="0"/>
    <x v="0"/>
    <n v="1"/>
    <s v="Violencia psicológica"/>
    <s v="No sufrió violencia psicológica grave en los últimos 12 meses"/>
    <n v="270103"/>
    <s v="Delitos violentos"/>
    <n v="270103008"/>
    <s v="Violencia Psicológica"/>
    <n v="19774.776446143002"/>
    <n v="37024.525330126242"/>
    <n v="0"/>
  </r>
  <r>
    <n v="8"/>
    <n v="16301"/>
    <s v="Biobío"/>
    <s v="San Carlos"/>
    <n v="4"/>
    <s v="Prevalencia Violencia Psicológica Leve Año"/>
    <x v="0"/>
    <x v="0"/>
    <n v="1"/>
    <s v="Violencia psicológica"/>
    <s v="No sufrió violencia psicológica leve en los últimos 12 meses"/>
    <n v="270103"/>
    <s v="Delitos violentos"/>
    <n v="270103008"/>
    <s v="Violencia Psicológica"/>
    <n v="18837.890987347408"/>
    <n v="37024.525330126242"/>
    <n v="0"/>
  </r>
  <r>
    <n v="8"/>
    <n v="16301"/>
    <s v="Biobío"/>
    <s v="San Carlos"/>
    <n v="4"/>
    <s v="Prevalencia Violencia Psicológica Leve Año"/>
    <x v="0"/>
    <x v="0"/>
    <n v="1"/>
    <s v="Violencia psicológica"/>
    <s v="Sufrió violencia psicológica leve en los últimos 12 meses"/>
    <n v="270103"/>
    <s v="Delitos violentos"/>
    <n v="270103008"/>
    <s v="Violencia Psicológica"/>
    <n v="936.88545879559194"/>
    <n v="0"/>
    <n v="0"/>
  </r>
  <r>
    <n v="8"/>
    <n v="16305"/>
    <s v="Biobío"/>
    <s v="San Nicolás"/>
    <n v="1"/>
    <s v="Prevalencia Violencia Psicológica General Año"/>
    <x v="0"/>
    <x v="0"/>
    <n v="1"/>
    <s v="Violencia psicológica"/>
    <s v="No sufrió violencia psicológica general en los últimos 12 meses"/>
    <n v="270103"/>
    <s v="Delitos violentos"/>
    <n v="270103008"/>
    <s v="Violencia Psicológica"/>
    <n v="0"/>
    <n v="24935.41720485664"/>
    <n v="0"/>
  </r>
  <r>
    <n v="8"/>
    <n v="16305"/>
    <s v="Biobío"/>
    <s v="San Nicolás"/>
    <n v="1"/>
    <s v="Prevalencia Violencia Psicológica General Año"/>
    <x v="0"/>
    <x v="0"/>
    <n v="1"/>
    <s v="Violencia psicológica"/>
    <s v="Sufrió violencia psicológica general en los últimos 12 meses"/>
    <n v="270103"/>
    <s v="Delitos violentos"/>
    <n v="270103008"/>
    <s v="Violencia Psicológica"/>
    <n v="0"/>
    <n v="25797.859439134278"/>
    <n v="0"/>
  </r>
  <r>
    <n v="8"/>
    <n v="16305"/>
    <s v="Biobío"/>
    <s v="San Nicolás"/>
    <n v="2"/>
    <s v="Prevalencia Violencia Psicológica General Vida (año o vida)"/>
    <x v="1"/>
    <x v="1"/>
    <n v="1"/>
    <s v="Violencia psicológica"/>
    <s v="No sufrió violencia psicológica antes ni durante los últimos doce meses"/>
    <n v="270103"/>
    <s v="Delitos violentos"/>
    <n v="270103008"/>
    <s v="Violencia Psicológica"/>
    <n v="0"/>
    <n v="24935.41720485664"/>
    <n v="0"/>
  </r>
  <r>
    <n v="8"/>
    <n v="16305"/>
    <s v="Biobío"/>
    <s v="San Nicolás"/>
    <n v="2"/>
    <s v="Prevalencia Violencia Psicológica General Vida (año o vida)"/>
    <x v="1"/>
    <x v="1"/>
    <n v="1"/>
    <s v="Violencia psicológica"/>
    <s v="Sufrió violencia psicológica antes o durante los últimos doce meses"/>
    <n v="270103"/>
    <s v="Delitos violentos"/>
    <n v="270103008"/>
    <s v="Violencia Psicológica"/>
    <n v="0"/>
    <n v="25797.859439134278"/>
    <n v="0"/>
  </r>
  <r>
    <n v="8"/>
    <n v="16305"/>
    <s v="Biobío"/>
    <s v="San Nicolás"/>
    <n v="3"/>
    <s v="Prevalencia Violencia Psicológica Grave Año"/>
    <x v="0"/>
    <x v="0"/>
    <n v="1"/>
    <s v="Violencia psicológica"/>
    <s v="No sufrió violencia psicológica grave en los últimos 12 meses"/>
    <n v="270103"/>
    <s v="Delitos violentos"/>
    <n v="270103008"/>
    <s v="Violencia Psicológica"/>
    <n v="0"/>
    <n v="50733.276643990917"/>
    <n v="0"/>
  </r>
  <r>
    <n v="8"/>
    <n v="16305"/>
    <s v="Biobío"/>
    <s v="San Nicolás"/>
    <n v="4"/>
    <s v="Prevalencia Violencia Psicológica Leve Año"/>
    <x v="0"/>
    <x v="0"/>
    <n v="1"/>
    <s v="Violencia psicológica"/>
    <s v="No sufrió violencia psicológica leve en los últimos 12 meses"/>
    <n v="270103"/>
    <s v="Delitos violentos"/>
    <n v="270103008"/>
    <s v="Violencia Psicológica"/>
    <n v="0"/>
    <n v="24935.41720485664"/>
    <n v="0"/>
  </r>
  <r>
    <n v="8"/>
    <n v="16305"/>
    <s v="Biobío"/>
    <s v="San Nicolás"/>
    <n v="4"/>
    <s v="Prevalencia Violencia Psicológica Leve Año"/>
    <x v="0"/>
    <x v="0"/>
    <n v="1"/>
    <s v="Violencia psicológica"/>
    <s v="Sufrió violencia psicológica leve en los últimos 12 meses"/>
    <n v="270103"/>
    <s v="Delitos violentos"/>
    <n v="270103008"/>
    <s v="Violencia Psicológica"/>
    <n v="0"/>
    <n v="25797.859439134278"/>
    <n v="0"/>
  </r>
  <r>
    <n v="9"/>
    <n v="9101"/>
    <s v="Araucanía"/>
    <s v="Temuco"/>
    <n v="1"/>
    <s v="Prevalencia Violencia Psicológica General Año"/>
    <x v="0"/>
    <x v="0"/>
    <n v="1"/>
    <s v="Violencia psicológica"/>
    <s v="No sufrió violencia psicológica general en los últimos 12 meses"/>
    <n v="270103"/>
    <s v="Delitos violentos"/>
    <n v="270103008"/>
    <s v="Violencia Psicológica"/>
    <n v="26415.945420202417"/>
    <n v="25465.987838757959"/>
    <n v="31195.844518168378"/>
  </r>
  <r>
    <n v="9"/>
    <n v="9101"/>
    <s v="Araucanía"/>
    <s v="Temuco"/>
    <n v="1"/>
    <s v="Prevalencia Violencia Psicológica General Año"/>
    <x v="0"/>
    <x v="0"/>
    <n v="1"/>
    <s v="Violencia psicológica"/>
    <s v="Sufrió violencia psicológica general en los últimos 12 meses"/>
    <n v="270103"/>
    <s v="Delitos violentos"/>
    <n v="270103008"/>
    <s v="Violencia Psicológica"/>
    <n v="3176.8909813650589"/>
    <n v="5551.463233423493"/>
    <n v="7137.225379869049"/>
  </r>
  <r>
    <n v="9"/>
    <n v="9101"/>
    <s v="Araucanía"/>
    <s v="Temuco"/>
    <n v="2"/>
    <s v="Prevalencia Violencia Psicológica General Vida (año o vida)"/>
    <x v="1"/>
    <x v="1"/>
    <n v="1"/>
    <s v="Violencia psicológica"/>
    <s v="No sufrió violencia psicológica antes ni durante los últimos doce meses"/>
    <n v="270103"/>
    <s v="Delitos violentos"/>
    <n v="270103008"/>
    <s v="Violencia Psicológica"/>
    <n v="21232.485692537564"/>
    <n v="22665.674087894437"/>
    <n v="27306.138644850787"/>
  </r>
  <r>
    <n v="9"/>
    <n v="9101"/>
    <s v="Araucanía"/>
    <s v="Temuco"/>
    <n v="2"/>
    <s v="Prevalencia Violencia Psicológica General Vida (año o vida)"/>
    <x v="1"/>
    <x v="1"/>
    <n v="1"/>
    <s v="Violencia psicológica"/>
    <s v="Sufrió violencia psicológica antes o durante los últimos doce meses"/>
    <n v="270103"/>
    <s v="Delitos violentos"/>
    <n v="270103008"/>
    <s v="Violencia Psicológica"/>
    <n v="8360.3507090299117"/>
    <n v="8351.7769842869966"/>
    <n v="11026.931253186609"/>
  </r>
  <r>
    <n v="9"/>
    <n v="9101"/>
    <s v="Araucanía"/>
    <s v="Temuco"/>
    <n v="3"/>
    <s v="Prevalencia Violencia Psicológica Grave Año"/>
    <x v="0"/>
    <x v="0"/>
    <n v="1"/>
    <s v="Violencia psicológica"/>
    <s v="No sufrió violencia psicológica grave en los últimos 12 meses"/>
    <n v="270103"/>
    <s v="Delitos violentos"/>
    <n v="270103008"/>
    <s v="Violencia Psicológica"/>
    <n v="29034.633926305996"/>
    <n v="29386.661836216139"/>
    <n v="36515.363538294936"/>
  </r>
  <r>
    <n v="9"/>
    <n v="9101"/>
    <s v="Araucanía"/>
    <s v="Temuco"/>
    <n v="3"/>
    <s v="Prevalencia Violencia Psicológica Grave Año"/>
    <x v="0"/>
    <x v="0"/>
    <n v="1"/>
    <s v="Violencia psicológica"/>
    <s v="Sufrió violencia psicológica grave en los últimos 12 meses"/>
    <n v="270103"/>
    <s v="Delitos violentos"/>
    <n v="270103008"/>
    <s v="Violencia Psicológica"/>
    <n v="512.39040342815258"/>
    <n v="1630.7892359653226"/>
    <n v="1817.706359742509"/>
  </r>
  <r>
    <n v="9"/>
    <n v="9101"/>
    <s v="Araucanía"/>
    <s v="Temuco"/>
    <n v="3"/>
    <s v="Prevalencia Violencia Psicológica Grave Año"/>
    <x v="0"/>
    <x v="0"/>
    <n v="1"/>
    <s v="Violencia psicológica"/>
    <s v="Sin Datos"/>
    <n v="270103"/>
    <s v="Delitos violentos"/>
    <n v="270103008"/>
    <s v="Violencia Psicológica"/>
    <n v="45.812071833328638"/>
    <n v="0"/>
    <n v="0"/>
  </r>
  <r>
    <n v="9"/>
    <n v="9101"/>
    <s v="Araucanía"/>
    <s v="Temuco"/>
    <n v="4"/>
    <s v="Prevalencia Violencia Psicológica Leve Año"/>
    <x v="0"/>
    <x v="0"/>
    <n v="1"/>
    <s v="Violencia psicológica"/>
    <s v="No sufrió violencia psicológica leve en los últimos 12 meses"/>
    <n v="270103"/>
    <s v="Delitos violentos"/>
    <n v="270103008"/>
    <s v="Violencia Psicológica"/>
    <n v="26415.945420202417"/>
    <n v="25465.987838757959"/>
    <n v="31195.844518168378"/>
  </r>
  <r>
    <n v="9"/>
    <n v="9101"/>
    <s v="Araucanía"/>
    <s v="Temuco"/>
    <n v="4"/>
    <s v="Prevalencia Violencia Psicológica Leve Año"/>
    <x v="0"/>
    <x v="0"/>
    <n v="1"/>
    <s v="Violencia psicológica"/>
    <s v="Sufrió violencia psicológica leve en los últimos 12 meses"/>
    <n v="270103"/>
    <s v="Delitos violentos"/>
    <n v="270103008"/>
    <s v="Violencia Psicológica"/>
    <n v="3176.8909813650589"/>
    <n v="5551.463233423493"/>
    <n v="7137.225379869049"/>
  </r>
  <r>
    <n v="9"/>
    <n v="9102"/>
    <s v="Araucanía"/>
    <s v="Carahue"/>
    <n v="1"/>
    <s v="Prevalencia Violencia Psicológica General Año"/>
    <x v="0"/>
    <x v="0"/>
    <n v="1"/>
    <s v="Violencia psicológica"/>
    <s v="No sufrió violencia psicológica general en los últimos 12 meses"/>
    <n v="270103"/>
    <s v="Delitos violentos"/>
    <n v="270103008"/>
    <s v="Violencia Psicológica"/>
    <n v="0"/>
    <n v="34689.681492500276"/>
    <n v="0"/>
  </r>
  <r>
    <n v="9"/>
    <n v="9102"/>
    <s v="Araucanía"/>
    <s v="Carahue"/>
    <n v="1"/>
    <s v="Prevalencia Violencia Psicológica General Año"/>
    <x v="0"/>
    <x v="0"/>
    <n v="1"/>
    <s v="Violencia psicológica"/>
    <s v="Sufrió violencia psicológica general en los últimos 12 meses"/>
    <n v="270103"/>
    <s v="Delitos violentos"/>
    <n v="270103008"/>
    <s v="Violencia Psicológica"/>
    <n v="0"/>
    <n v="11780.23966863534"/>
    <n v="0"/>
  </r>
  <r>
    <n v="9"/>
    <n v="9102"/>
    <s v="Araucanía"/>
    <s v="Carahue"/>
    <n v="2"/>
    <s v="Prevalencia Violencia Psicológica General Vida (año o vida)"/>
    <x v="1"/>
    <x v="1"/>
    <n v="1"/>
    <s v="Violencia psicológica"/>
    <s v="No sufrió violencia psicológica antes ni durante los últimos doce meses"/>
    <n v="270103"/>
    <s v="Delitos violentos"/>
    <n v="270103008"/>
    <s v="Violencia Psicológica"/>
    <n v="0"/>
    <n v="32389.459923354701"/>
    <n v="0"/>
  </r>
  <r>
    <n v="9"/>
    <n v="9102"/>
    <s v="Araucanía"/>
    <s v="Carahue"/>
    <n v="2"/>
    <s v="Prevalencia Violencia Psicológica General Vida (año o vida)"/>
    <x v="1"/>
    <x v="1"/>
    <n v="1"/>
    <s v="Violencia psicológica"/>
    <s v="Sufrió violencia psicológica antes o durante los últimos doce meses"/>
    <n v="270103"/>
    <s v="Delitos violentos"/>
    <n v="270103008"/>
    <s v="Violencia Psicológica"/>
    <n v="0"/>
    <n v="14080.461237780921"/>
    <n v="0"/>
  </r>
  <r>
    <n v="9"/>
    <n v="9102"/>
    <s v="Araucanía"/>
    <s v="Carahue"/>
    <n v="3"/>
    <s v="Prevalencia Violencia Psicológica Grave Año"/>
    <x v="0"/>
    <x v="0"/>
    <n v="1"/>
    <s v="Violencia psicológica"/>
    <s v="No sufrió violencia psicológica grave en los últimos 12 meses"/>
    <n v="270103"/>
    <s v="Delitos violentos"/>
    <n v="270103008"/>
    <s v="Violencia Psicológica"/>
    <n v="0"/>
    <n v="42939.259533215329"/>
    <n v="0"/>
  </r>
  <r>
    <n v="9"/>
    <n v="9102"/>
    <s v="Araucanía"/>
    <s v="Carahue"/>
    <n v="3"/>
    <s v="Prevalencia Violencia Psicológica Grave Año"/>
    <x v="0"/>
    <x v="0"/>
    <n v="1"/>
    <s v="Violencia psicológica"/>
    <s v="Sufrió violencia psicológica grave en los últimos 12 meses"/>
    <n v="270103"/>
    <s v="Delitos violentos"/>
    <n v="270103008"/>
    <s v="Violencia Psicológica"/>
    <n v="0"/>
    <n v="3530.6616279202849"/>
    <n v="0"/>
  </r>
  <r>
    <n v="9"/>
    <n v="9102"/>
    <s v="Araucanía"/>
    <s v="Carahue"/>
    <n v="4"/>
    <s v="Prevalencia Violencia Psicológica Leve Año"/>
    <x v="0"/>
    <x v="0"/>
    <n v="1"/>
    <s v="Violencia psicológica"/>
    <s v="No sufrió violencia psicológica leve en los últimos 12 meses"/>
    <n v="270103"/>
    <s v="Delitos violentos"/>
    <n v="270103008"/>
    <s v="Violencia Psicológica"/>
    <n v="0"/>
    <n v="34689.681492500276"/>
    <n v="0"/>
  </r>
  <r>
    <n v="9"/>
    <n v="9102"/>
    <s v="Araucanía"/>
    <s v="Carahue"/>
    <n v="4"/>
    <s v="Prevalencia Violencia Psicológica Leve Año"/>
    <x v="0"/>
    <x v="0"/>
    <n v="1"/>
    <s v="Violencia psicológica"/>
    <s v="Sufrió violencia psicológica leve en los últimos 12 meses"/>
    <n v="270103"/>
    <s v="Delitos violentos"/>
    <n v="270103008"/>
    <s v="Violencia Psicológica"/>
    <n v="0"/>
    <n v="11780.23966863534"/>
    <n v="0"/>
  </r>
  <r>
    <n v="9"/>
    <n v="9103"/>
    <s v="Araucanía"/>
    <s v="Cunco"/>
    <n v="1"/>
    <s v="Prevalencia Violencia Psicológica General Año"/>
    <x v="0"/>
    <x v="0"/>
    <n v="1"/>
    <s v="Violencia psicológica"/>
    <s v="No sufrió violencia psicológica general en los últimos 12 meses"/>
    <n v="270103"/>
    <s v="Delitos violentos"/>
    <n v="270103008"/>
    <s v="Violencia Psicológica"/>
    <n v="0"/>
    <n v="12622.462343987921"/>
    <n v="0"/>
  </r>
  <r>
    <n v="9"/>
    <n v="9103"/>
    <s v="Araucanía"/>
    <s v="Cunco"/>
    <n v="2"/>
    <s v="Prevalencia Violencia Psicológica General Vida (año o vida)"/>
    <x v="1"/>
    <x v="1"/>
    <n v="1"/>
    <s v="Violencia psicológica"/>
    <s v="No sufrió violencia psicológica antes ni durante los últimos doce meses"/>
    <n v="270103"/>
    <s v="Delitos violentos"/>
    <n v="270103008"/>
    <s v="Violencia Psicológica"/>
    <n v="0"/>
    <n v="11039.091957149327"/>
    <n v="0"/>
  </r>
  <r>
    <n v="9"/>
    <n v="9103"/>
    <s v="Araucanía"/>
    <s v="Cunco"/>
    <n v="2"/>
    <s v="Prevalencia Violencia Psicológica General Vida (año o vida)"/>
    <x v="1"/>
    <x v="1"/>
    <n v="1"/>
    <s v="Violencia psicológica"/>
    <s v="Sufrió violencia psicológica antes o durante los últimos doce meses"/>
    <n v="270103"/>
    <s v="Delitos violentos"/>
    <n v="270103008"/>
    <s v="Violencia Psicológica"/>
    <n v="0"/>
    <n v="1583.3703868385949"/>
    <n v="0"/>
  </r>
  <r>
    <n v="9"/>
    <n v="9103"/>
    <s v="Araucanía"/>
    <s v="Cunco"/>
    <n v="3"/>
    <s v="Prevalencia Violencia Psicológica Grave Año"/>
    <x v="0"/>
    <x v="0"/>
    <n v="1"/>
    <s v="Violencia psicológica"/>
    <s v="No sufrió violencia psicológica grave en los últimos 12 meses"/>
    <n v="270103"/>
    <s v="Delitos violentos"/>
    <n v="270103008"/>
    <s v="Violencia Psicológica"/>
    <n v="0"/>
    <n v="12622.462343987921"/>
    <n v="0"/>
  </r>
  <r>
    <n v="9"/>
    <n v="9103"/>
    <s v="Araucanía"/>
    <s v="Cunco"/>
    <n v="4"/>
    <s v="Prevalencia Violencia Psicológica Leve Año"/>
    <x v="0"/>
    <x v="0"/>
    <n v="1"/>
    <s v="Violencia psicológica"/>
    <s v="No sufrió violencia psicológica leve en los últimos 12 meses"/>
    <n v="270103"/>
    <s v="Delitos violentos"/>
    <n v="270103008"/>
    <s v="Violencia Psicológica"/>
    <n v="0"/>
    <n v="12622.462343987921"/>
    <n v="0"/>
  </r>
  <r>
    <n v="9"/>
    <n v="9105"/>
    <s v="Araucanía"/>
    <s v="Freire"/>
    <n v="1"/>
    <s v="Prevalencia Violencia Psicológica General Año"/>
    <x v="0"/>
    <x v="0"/>
    <n v="1"/>
    <s v="Violencia psicológica"/>
    <s v="No sufrió violencia psicológica general en los últimos 12 meses"/>
    <n v="270103"/>
    <s v="Delitos violentos"/>
    <n v="270103008"/>
    <s v="Violencia Psicológica"/>
    <n v="0"/>
    <n v="14912.665899466019"/>
    <n v="32693.781600067468"/>
  </r>
  <r>
    <n v="9"/>
    <n v="9105"/>
    <s v="Araucanía"/>
    <s v="Freire"/>
    <n v="1"/>
    <s v="Prevalencia Violencia Psicológica General Año"/>
    <x v="0"/>
    <x v="0"/>
    <n v="1"/>
    <s v="Violencia psicológica"/>
    <s v="Sufrió violencia psicológica general en los últimos 12 meses"/>
    <n v="270103"/>
    <s v="Delitos violentos"/>
    <n v="270103008"/>
    <s v="Violencia Psicológica"/>
    <n v="0"/>
    <n v="3543.3718980421595"/>
    <n v="10195.975276099112"/>
  </r>
  <r>
    <n v="9"/>
    <n v="9105"/>
    <s v="Araucanía"/>
    <s v="Freire"/>
    <n v="2"/>
    <s v="Prevalencia Violencia Psicológica General Vida (año o vida)"/>
    <x v="1"/>
    <x v="1"/>
    <n v="1"/>
    <s v="Violencia psicológica"/>
    <s v="No sufrió violencia psicológica antes ni durante los últimos doce meses"/>
    <n v="270103"/>
    <s v="Delitos violentos"/>
    <n v="270103008"/>
    <s v="Violencia Psicológica"/>
    <n v="0"/>
    <n v="14912.665899466019"/>
    <n v="32693.781600067468"/>
  </r>
  <r>
    <n v="9"/>
    <n v="9105"/>
    <s v="Araucanía"/>
    <s v="Freire"/>
    <n v="2"/>
    <s v="Prevalencia Violencia Psicológica General Vida (año o vida)"/>
    <x v="1"/>
    <x v="1"/>
    <n v="1"/>
    <s v="Violencia psicológica"/>
    <s v="Sufrió violencia psicológica antes o durante los últimos doce meses"/>
    <n v="270103"/>
    <s v="Delitos violentos"/>
    <n v="270103008"/>
    <s v="Violencia Psicológica"/>
    <n v="0"/>
    <n v="3543.3718980421595"/>
    <n v="10195.975276099112"/>
  </r>
  <r>
    <n v="9"/>
    <n v="9105"/>
    <s v="Araucanía"/>
    <s v="Freire"/>
    <n v="3"/>
    <s v="Prevalencia Violencia Psicológica Grave Año"/>
    <x v="0"/>
    <x v="0"/>
    <n v="1"/>
    <s v="Violencia psicológica"/>
    <s v="No sufrió violencia psicológica grave en los últimos 12 meses"/>
    <n v="270103"/>
    <s v="Delitos violentos"/>
    <n v="270103008"/>
    <s v="Violencia Psicológica"/>
    <n v="0"/>
    <n v="18456.037797508179"/>
    <n v="42889.756876166583"/>
  </r>
  <r>
    <n v="9"/>
    <n v="9105"/>
    <s v="Araucanía"/>
    <s v="Freire"/>
    <n v="4"/>
    <s v="Prevalencia Violencia Psicológica Leve Año"/>
    <x v="0"/>
    <x v="0"/>
    <n v="1"/>
    <s v="Violencia psicológica"/>
    <s v="No sufrió violencia psicológica leve en los últimos 12 meses"/>
    <n v="270103"/>
    <s v="Delitos violentos"/>
    <n v="270103008"/>
    <s v="Violencia Psicológica"/>
    <n v="0"/>
    <n v="14912.665899466019"/>
    <n v="32693.781600067468"/>
  </r>
  <r>
    <n v="9"/>
    <n v="9105"/>
    <s v="Araucanía"/>
    <s v="Freire"/>
    <n v="4"/>
    <s v="Prevalencia Violencia Psicológica Leve Año"/>
    <x v="0"/>
    <x v="0"/>
    <n v="1"/>
    <s v="Violencia psicológica"/>
    <s v="Sufrió violencia psicológica leve en los últimos 12 meses"/>
    <n v="270103"/>
    <s v="Delitos violentos"/>
    <n v="270103008"/>
    <s v="Violencia Psicológica"/>
    <n v="0"/>
    <n v="3543.3718980421595"/>
    <n v="10195.975276099112"/>
  </r>
  <r>
    <n v="9"/>
    <n v="9107"/>
    <s v="Araucanía"/>
    <s v="Gorbea"/>
    <n v="1"/>
    <s v="Prevalencia Violencia Psicológica General Año"/>
    <x v="0"/>
    <x v="0"/>
    <n v="1"/>
    <s v="Violencia psicológica"/>
    <s v="No sufrió violencia psicológica general en los últimos 12 meses"/>
    <n v="270103"/>
    <s v="Delitos violentos"/>
    <n v="270103008"/>
    <s v="Violencia Psicológica"/>
    <n v="0"/>
    <n v="0"/>
    <n v="56214.317939209664"/>
  </r>
  <r>
    <n v="9"/>
    <n v="9107"/>
    <s v="Araucanía"/>
    <s v="Gorbea"/>
    <n v="1"/>
    <s v="Prevalencia Violencia Psicológica General Año"/>
    <x v="0"/>
    <x v="0"/>
    <n v="1"/>
    <s v="Violencia psicológica"/>
    <s v="Sufrió violencia psicológica general en los últimos 12 meses"/>
    <n v="270103"/>
    <s v="Delitos violentos"/>
    <n v="270103008"/>
    <s v="Violencia Psicológica"/>
    <n v="0"/>
    <n v="0"/>
    <n v="4966.8621711786427"/>
  </r>
  <r>
    <n v="9"/>
    <n v="9107"/>
    <s v="Araucanía"/>
    <s v="Gorbea"/>
    <n v="2"/>
    <s v="Prevalencia Violencia Psicológica General Vida (año o vida)"/>
    <x v="1"/>
    <x v="1"/>
    <n v="1"/>
    <s v="Violencia psicológica"/>
    <s v="No sufrió violencia psicológica antes ni durante los últimos doce meses"/>
    <n v="270103"/>
    <s v="Delitos violentos"/>
    <n v="270103008"/>
    <s v="Violencia Psicológica"/>
    <n v="0"/>
    <n v="0"/>
    <n v="56214.317939209664"/>
  </r>
  <r>
    <n v="9"/>
    <n v="9107"/>
    <s v="Araucanía"/>
    <s v="Gorbea"/>
    <n v="2"/>
    <s v="Prevalencia Violencia Psicológica General Vida (año o vida)"/>
    <x v="1"/>
    <x v="1"/>
    <n v="1"/>
    <s v="Violencia psicológica"/>
    <s v="Sufrió violencia psicológica antes o durante los últimos doce meses"/>
    <n v="270103"/>
    <s v="Delitos violentos"/>
    <n v="270103008"/>
    <s v="Violencia Psicológica"/>
    <n v="0"/>
    <n v="0"/>
    <n v="4966.8621711786427"/>
  </r>
  <r>
    <n v="9"/>
    <n v="9107"/>
    <s v="Araucanía"/>
    <s v="Gorbea"/>
    <n v="3"/>
    <s v="Prevalencia Violencia Psicológica Grave Año"/>
    <x v="0"/>
    <x v="0"/>
    <n v="1"/>
    <s v="Violencia psicológica"/>
    <s v="No sufrió violencia psicológica grave en los últimos 12 meses"/>
    <n v="270103"/>
    <s v="Delitos violentos"/>
    <n v="270103008"/>
    <s v="Violencia Psicológica"/>
    <n v="0"/>
    <n v="0"/>
    <n v="56214.317939209664"/>
  </r>
  <r>
    <n v="9"/>
    <n v="9107"/>
    <s v="Araucanía"/>
    <s v="Gorbea"/>
    <n v="3"/>
    <s v="Prevalencia Violencia Psicológica Grave Año"/>
    <x v="0"/>
    <x v="0"/>
    <n v="1"/>
    <s v="Violencia psicológica"/>
    <s v="Sufrió violencia psicológica grave en los últimos 12 meses"/>
    <n v="270103"/>
    <s v="Delitos violentos"/>
    <n v="270103008"/>
    <s v="Violencia Psicológica"/>
    <n v="0"/>
    <n v="0"/>
    <n v="4966.8621711786427"/>
  </r>
  <r>
    <n v="9"/>
    <n v="9107"/>
    <s v="Araucanía"/>
    <s v="Gorbea"/>
    <n v="4"/>
    <s v="Prevalencia Violencia Psicológica Leve Año"/>
    <x v="0"/>
    <x v="0"/>
    <n v="1"/>
    <s v="Violencia psicológica"/>
    <s v="No sufrió violencia psicológica leve en los últimos 12 meses"/>
    <n v="270103"/>
    <s v="Delitos violentos"/>
    <n v="270103008"/>
    <s v="Violencia Psicológica"/>
    <n v="0"/>
    <n v="0"/>
    <n v="56214.317939209664"/>
  </r>
  <r>
    <n v="9"/>
    <n v="9107"/>
    <s v="Araucanía"/>
    <s v="Gorbea"/>
    <n v="4"/>
    <s v="Prevalencia Violencia Psicológica Leve Año"/>
    <x v="0"/>
    <x v="0"/>
    <n v="1"/>
    <s v="Violencia psicológica"/>
    <s v="Sufrió violencia psicológica leve en los últimos 12 meses"/>
    <n v="270103"/>
    <s v="Delitos violentos"/>
    <n v="270103008"/>
    <s v="Violencia Psicológica"/>
    <n v="0"/>
    <n v="0"/>
    <n v="4966.8621711786427"/>
  </r>
  <r>
    <n v="9"/>
    <n v="9108"/>
    <s v="Araucanía"/>
    <s v="Lautaro"/>
    <n v="1"/>
    <s v="Prevalencia Violencia Psicológica General Año"/>
    <x v="0"/>
    <x v="0"/>
    <n v="1"/>
    <s v="Violencia psicológica"/>
    <s v="No sufrió violencia psicológica general en los últimos 12 meses"/>
    <n v="270103"/>
    <s v="Delitos violentos"/>
    <n v="270103008"/>
    <s v="Violencia Psicológica"/>
    <n v="0"/>
    <n v="21542.200238790076"/>
    <n v="29206.750601764303"/>
  </r>
  <r>
    <n v="9"/>
    <n v="9108"/>
    <s v="Araucanía"/>
    <s v="Lautaro"/>
    <n v="1"/>
    <s v="Prevalencia Violencia Psicológica General Año"/>
    <x v="0"/>
    <x v="0"/>
    <n v="1"/>
    <s v="Violencia psicológica"/>
    <s v="Sufrió violencia psicológica general en los últimos 12 meses"/>
    <n v="270103"/>
    <s v="Delitos violentos"/>
    <n v="270103008"/>
    <s v="Violencia Psicológica"/>
    <n v="0"/>
    <n v="6224.5664489484025"/>
    <n v="3327.3020068918559"/>
  </r>
  <r>
    <n v="9"/>
    <n v="9108"/>
    <s v="Araucanía"/>
    <s v="Lautaro"/>
    <n v="2"/>
    <s v="Prevalencia Violencia Psicológica General Vida (año o vida)"/>
    <x v="1"/>
    <x v="1"/>
    <n v="1"/>
    <s v="Violencia psicológica"/>
    <s v="No sufrió violencia psicológica antes ni durante los últimos doce meses"/>
    <n v="270103"/>
    <s v="Delitos violentos"/>
    <n v="270103008"/>
    <s v="Violencia Psicológica"/>
    <n v="0"/>
    <n v="19281.147206056452"/>
    <n v="19582.049070534897"/>
  </r>
  <r>
    <n v="9"/>
    <n v="9108"/>
    <s v="Araucanía"/>
    <s v="Lautaro"/>
    <n v="2"/>
    <s v="Prevalencia Violencia Psicológica General Vida (año o vida)"/>
    <x v="1"/>
    <x v="1"/>
    <n v="1"/>
    <s v="Violencia psicológica"/>
    <s v="Sufrió violencia psicológica antes o durante los últimos doce meses"/>
    <n v="270103"/>
    <s v="Delitos violentos"/>
    <n v="270103008"/>
    <s v="Violencia Psicológica"/>
    <n v="0"/>
    <n v="8485.6194816820243"/>
    <n v="12952.003538121266"/>
  </r>
  <r>
    <n v="9"/>
    <n v="9108"/>
    <s v="Araucanía"/>
    <s v="Lautaro"/>
    <n v="3"/>
    <s v="Prevalencia Violencia Psicológica Grave Año"/>
    <x v="0"/>
    <x v="0"/>
    <n v="1"/>
    <s v="Violencia psicológica"/>
    <s v="No sufrió violencia psicológica grave en los últimos 12 meses"/>
    <n v="270103"/>
    <s v="Delitos violentos"/>
    <n v="270103008"/>
    <s v="Violencia Psicológica"/>
    <n v="0"/>
    <n v="26293.693506851563"/>
    <n v="32534.052608656169"/>
  </r>
  <r>
    <n v="9"/>
    <n v="9108"/>
    <s v="Araucanía"/>
    <s v="Lautaro"/>
    <n v="3"/>
    <s v="Prevalencia Violencia Psicológica Grave Año"/>
    <x v="0"/>
    <x v="0"/>
    <n v="1"/>
    <s v="Violencia psicológica"/>
    <s v="Sufrió violencia psicológica grave en los últimos 12 meses"/>
    <n v="270103"/>
    <s v="Delitos violentos"/>
    <n v="270103008"/>
    <s v="Violencia Psicológica"/>
    <n v="0"/>
    <n v="1473.0731808869161"/>
    <n v="0"/>
  </r>
  <r>
    <n v="9"/>
    <n v="9108"/>
    <s v="Araucanía"/>
    <s v="Lautaro"/>
    <n v="4"/>
    <s v="Prevalencia Violencia Psicológica Leve Año"/>
    <x v="0"/>
    <x v="0"/>
    <n v="1"/>
    <s v="Violencia psicológica"/>
    <s v="No sufrió violencia psicológica leve en los últimos 12 meses"/>
    <n v="270103"/>
    <s v="Delitos violentos"/>
    <n v="270103008"/>
    <s v="Violencia Psicológica"/>
    <n v="0"/>
    <n v="21542.200238790076"/>
    <n v="29206.750601764303"/>
  </r>
  <r>
    <n v="9"/>
    <n v="9108"/>
    <s v="Araucanía"/>
    <s v="Lautaro"/>
    <n v="4"/>
    <s v="Prevalencia Violencia Psicológica Leve Año"/>
    <x v="0"/>
    <x v="0"/>
    <n v="1"/>
    <s v="Violencia psicológica"/>
    <s v="Sufrió violencia psicológica leve en los últimos 12 meses"/>
    <n v="270103"/>
    <s v="Delitos violentos"/>
    <n v="270103008"/>
    <s v="Violencia Psicológica"/>
    <n v="0"/>
    <n v="6224.5664489484025"/>
    <n v="3327.3020068918559"/>
  </r>
  <r>
    <n v="9"/>
    <n v="9109"/>
    <s v="Araucanía"/>
    <s v="Loncoche"/>
    <n v="1"/>
    <s v="Prevalencia Violencia Psicológica General Año"/>
    <x v="0"/>
    <x v="0"/>
    <n v="1"/>
    <s v="Violencia psicológica"/>
    <s v="No sufrió violencia psicológica general en los últimos 12 meses"/>
    <n v="270103"/>
    <s v="Delitos violentos"/>
    <n v="270103008"/>
    <s v="Violencia Psicológica"/>
    <n v="0"/>
    <n v="6444.9690013973141"/>
    <n v="49252.417127561435"/>
  </r>
  <r>
    <n v="9"/>
    <n v="9109"/>
    <s v="Araucanía"/>
    <s v="Loncoche"/>
    <n v="1"/>
    <s v="Prevalencia Violencia Psicológica General Año"/>
    <x v="0"/>
    <x v="0"/>
    <n v="1"/>
    <s v="Violencia psicológica"/>
    <s v="Sufrió violencia psicológica general en los últimos 12 meses"/>
    <n v="270103"/>
    <s v="Delitos violentos"/>
    <n v="270103008"/>
    <s v="Violencia Psicológica"/>
    <n v="0"/>
    <n v="6756.8266515127989"/>
    <n v="27527.896342318076"/>
  </r>
  <r>
    <n v="9"/>
    <n v="9109"/>
    <s v="Araucanía"/>
    <s v="Loncoche"/>
    <n v="2"/>
    <s v="Prevalencia Violencia Psicológica General Vida (año o vida)"/>
    <x v="1"/>
    <x v="1"/>
    <n v="1"/>
    <s v="Violencia psicológica"/>
    <s v="No sufrió violencia psicológica antes ni durante los últimos doce meses"/>
    <n v="270103"/>
    <s v="Delitos violentos"/>
    <n v="270103008"/>
    <s v="Violencia Psicológica"/>
    <n v="0"/>
    <n v="6444.9690013973141"/>
    <n v="41452.747195533724"/>
  </r>
  <r>
    <n v="9"/>
    <n v="9109"/>
    <s v="Araucanía"/>
    <s v="Loncoche"/>
    <n v="2"/>
    <s v="Prevalencia Violencia Psicológica General Vida (año o vida)"/>
    <x v="1"/>
    <x v="1"/>
    <n v="1"/>
    <s v="Violencia psicológica"/>
    <s v="Sufrió violencia psicológica antes o durante los últimos doce meses"/>
    <n v="270103"/>
    <s v="Delitos violentos"/>
    <n v="270103008"/>
    <s v="Violencia Psicológica"/>
    <n v="0"/>
    <n v="6756.8266515127989"/>
    <n v="35327.566274345787"/>
  </r>
  <r>
    <n v="9"/>
    <n v="9109"/>
    <s v="Araucanía"/>
    <s v="Loncoche"/>
    <n v="3"/>
    <s v="Prevalencia Violencia Psicológica Grave Año"/>
    <x v="0"/>
    <x v="0"/>
    <n v="1"/>
    <s v="Violencia psicológica"/>
    <s v="No sufrió violencia psicológica grave en los últimos 12 meses"/>
    <n v="270103"/>
    <s v="Delitos violentos"/>
    <n v="270103008"/>
    <s v="Violencia Psicológica"/>
    <n v="0"/>
    <n v="13201.795652910114"/>
    <n v="66297.056256394964"/>
  </r>
  <r>
    <n v="9"/>
    <n v="9109"/>
    <s v="Araucanía"/>
    <s v="Loncoche"/>
    <n v="3"/>
    <s v="Prevalencia Violencia Psicológica Grave Año"/>
    <x v="0"/>
    <x v="0"/>
    <n v="1"/>
    <s v="Violencia psicológica"/>
    <s v="Sufrió violencia psicológica grave en los últimos 12 meses"/>
    <n v="270103"/>
    <s v="Delitos violentos"/>
    <n v="270103008"/>
    <s v="Violencia Psicológica"/>
    <n v="0"/>
    <n v="0"/>
    <n v="10483.257213484558"/>
  </r>
  <r>
    <n v="9"/>
    <n v="9109"/>
    <s v="Araucanía"/>
    <s v="Loncoche"/>
    <n v="4"/>
    <s v="Prevalencia Violencia Psicológica Leve Año"/>
    <x v="0"/>
    <x v="0"/>
    <n v="1"/>
    <s v="Violencia psicológica"/>
    <s v="No sufrió violencia psicológica leve en los últimos 12 meses"/>
    <n v="270103"/>
    <s v="Delitos violentos"/>
    <n v="270103008"/>
    <s v="Violencia Psicológica"/>
    <n v="0"/>
    <n v="6444.9690013973141"/>
    <n v="49252.417127561435"/>
  </r>
  <r>
    <n v="9"/>
    <n v="9109"/>
    <s v="Araucanía"/>
    <s v="Loncoche"/>
    <n v="4"/>
    <s v="Prevalencia Violencia Psicológica Leve Año"/>
    <x v="0"/>
    <x v="0"/>
    <n v="1"/>
    <s v="Violencia psicológica"/>
    <s v="Sufrió violencia psicológica leve en los últimos 12 meses"/>
    <n v="270103"/>
    <s v="Delitos violentos"/>
    <n v="270103008"/>
    <s v="Violencia Psicológica"/>
    <n v="0"/>
    <n v="6756.8266515127989"/>
    <n v="27527.896342318076"/>
  </r>
  <r>
    <n v="9"/>
    <n v="9111"/>
    <s v="Araucanía"/>
    <s v="Nueva Imperial"/>
    <n v="1"/>
    <s v="Prevalencia Violencia Psicológica General Año"/>
    <x v="0"/>
    <x v="0"/>
    <n v="1"/>
    <s v="Violencia psicológica"/>
    <s v="No sufrió violencia psicológica general en los últimos 12 meses"/>
    <n v="270103"/>
    <s v="Delitos violentos"/>
    <n v="270103008"/>
    <s v="Violencia Psicológica"/>
    <n v="13858.821352576557"/>
    <n v="0"/>
    <n v="29728.985161652006"/>
  </r>
  <r>
    <n v="9"/>
    <n v="9111"/>
    <s v="Araucanía"/>
    <s v="Nueva Imperial"/>
    <n v="1"/>
    <s v="Prevalencia Violencia Psicológica General Año"/>
    <x v="0"/>
    <x v="0"/>
    <n v="1"/>
    <s v="Violencia psicológica"/>
    <s v="Sufrió violencia psicológica general en los últimos 12 meses"/>
    <n v="270103"/>
    <s v="Delitos violentos"/>
    <n v="270103008"/>
    <s v="Violencia Psicológica"/>
    <n v="4816.9735097295461"/>
    <n v="0"/>
    <n v="0"/>
  </r>
  <r>
    <n v="9"/>
    <n v="9111"/>
    <s v="Araucanía"/>
    <s v="Nueva Imperial"/>
    <n v="2"/>
    <s v="Prevalencia Violencia Psicológica General Vida (año o vida)"/>
    <x v="1"/>
    <x v="1"/>
    <n v="1"/>
    <s v="Violencia psicológica"/>
    <s v="No sufrió violencia psicológica antes ni durante los últimos doce meses"/>
    <n v="270103"/>
    <s v="Delitos violentos"/>
    <n v="270103008"/>
    <s v="Violencia Psicológica"/>
    <n v="7684.9538964443209"/>
    <n v="0"/>
    <n v="23831.124068510515"/>
  </r>
  <r>
    <n v="9"/>
    <n v="9111"/>
    <s v="Araucanía"/>
    <s v="Nueva Imperial"/>
    <n v="2"/>
    <s v="Prevalencia Violencia Psicológica General Vida (año o vida)"/>
    <x v="1"/>
    <x v="1"/>
    <n v="1"/>
    <s v="Violencia psicológica"/>
    <s v="Sufrió violencia psicológica antes o durante los últimos doce meses"/>
    <n v="270103"/>
    <s v="Delitos violentos"/>
    <n v="270103008"/>
    <s v="Violencia Psicológica"/>
    <n v="10990.840965861782"/>
    <n v="0"/>
    <n v="5897.8610931414878"/>
  </r>
  <r>
    <n v="9"/>
    <n v="9111"/>
    <s v="Araucanía"/>
    <s v="Nueva Imperial"/>
    <n v="3"/>
    <s v="Prevalencia Violencia Psicológica Grave Año"/>
    <x v="0"/>
    <x v="0"/>
    <n v="1"/>
    <s v="Violencia psicológica"/>
    <s v="No sufrió violencia psicológica grave en los últimos 12 meses"/>
    <n v="270103"/>
    <s v="Delitos violentos"/>
    <n v="270103008"/>
    <s v="Violencia Psicológica"/>
    <n v="18046.689487155767"/>
    <n v="0"/>
    <n v="29728.985161652006"/>
  </r>
  <r>
    <n v="9"/>
    <n v="9111"/>
    <s v="Araucanía"/>
    <s v="Nueva Imperial"/>
    <n v="3"/>
    <s v="Prevalencia Violencia Psicológica Grave Año"/>
    <x v="0"/>
    <x v="0"/>
    <n v="1"/>
    <s v="Violencia psicológica"/>
    <s v="Sufrió violencia psicológica grave en los últimos 12 meses"/>
    <n v="270103"/>
    <s v="Delitos violentos"/>
    <n v="270103008"/>
    <s v="Violencia Psicológica"/>
    <n v="629.10537515033764"/>
    <n v="0"/>
    <n v="0"/>
  </r>
  <r>
    <n v="9"/>
    <n v="9111"/>
    <s v="Araucanía"/>
    <s v="Nueva Imperial"/>
    <n v="4"/>
    <s v="Prevalencia Violencia Psicológica Leve Año"/>
    <x v="0"/>
    <x v="0"/>
    <n v="1"/>
    <s v="Violencia psicológica"/>
    <s v="No sufrió violencia psicológica leve en los últimos 12 meses"/>
    <n v="270103"/>
    <s v="Delitos violentos"/>
    <n v="270103008"/>
    <s v="Violencia Psicológica"/>
    <n v="13858.821352576557"/>
    <n v="0"/>
    <n v="29728.985161652006"/>
  </r>
  <r>
    <n v="9"/>
    <n v="9111"/>
    <s v="Araucanía"/>
    <s v="Nueva Imperial"/>
    <n v="4"/>
    <s v="Prevalencia Violencia Psicológica Leve Año"/>
    <x v="0"/>
    <x v="0"/>
    <n v="1"/>
    <s v="Violencia psicológica"/>
    <s v="Sufrió violencia psicológica leve en los últimos 12 meses"/>
    <n v="270103"/>
    <s v="Delitos violentos"/>
    <n v="270103008"/>
    <s v="Violencia Psicológica"/>
    <n v="4816.9735097295461"/>
    <n v="0"/>
    <n v="0"/>
  </r>
  <r>
    <n v="9"/>
    <n v="9112"/>
    <s v="Araucanía"/>
    <s v="Padre Las Casas"/>
    <n v="1"/>
    <s v="Prevalencia Violencia Psicológica General Año"/>
    <x v="0"/>
    <x v="0"/>
    <n v="1"/>
    <s v="Violencia psicológica"/>
    <s v="No sufrió violencia psicológica general en los últimos 12 meses"/>
    <n v="270103"/>
    <s v="Delitos violentos"/>
    <n v="270103008"/>
    <s v="Violencia Psicológica"/>
    <n v="15215.650072630022"/>
    <n v="5044.0956965978121"/>
    <n v="17641.025235036475"/>
  </r>
  <r>
    <n v="9"/>
    <n v="9112"/>
    <s v="Araucanía"/>
    <s v="Padre Las Casas"/>
    <n v="1"/>
    <s v="Prevalencia Violencia Psicológica General Año"/>
    <x v="0"/>
    <x v="0"/>
    <n v="1"/>
    <s v="Violencia psicológica"/>
    <s v="Sufrió violencia psicológica general en los últimos 12 meses"/>
    <n v="270103"/>
    <s v="Delitos violentos"/>
    <n v="270103008"/>
    <s v="Violencia Psicológica"/>
    <n v="905.49951806247543"/>
    <n v="5829.0813365204758"/>
    <n v="8219.682027169094"/>
  </r>
  <r>
    <n v="9"/>
    <n v="9112"/>
    <s v="Araucanía"/>
    <s v="Padre Las Casas"/>
    <n v="2"/>
    <s v="Prevalencia Violencia Psicológica General Vida (año o vida)"/>
    <x v="1"/>
    <x v="1"/>
    <n v="1"/>
    <s v="Violencia psicológica"/>
    <s v="Sin Datos"/>
    <n v="270103"/>
    <s v="Delitos violentos"/>
    <n v="270103008"/>
    <s v="Violencia Psicológica"/>
    <n v="0"/>
    <n v="0"/>
    <n v="754.92647651946152"/>
  </r>
  <r>
    <n v="9"/>
    <n v="9112"/>
    <s v="Araucanía"/>
    <s v="Padre Las Casas"/>
    <n v="2"/>
    <s v="Prevalencia Violencia Psicológica General Vida (año o vida)"/>
    <x v="1"/>
    <x v="1"/>
    <n v="1"/>
    <s v="Violencia psicológica"/>
    <s v="No sufrió violencia psicológica antes ni durante los últimos doce meses"/>
    <n v="270103"/>
    <s v="Delitos violentos"/>
    <n v="270103008"/>
    <s v="Violencia Psicológica"/>
    <n v="12831.756288945304"/>
    <n v="5044.0956965978121"/>
    <n v="15377.481789782361"/>
  </r>
  <r>
    <n v="9"/>
    <n v="9112"/>
    <s v="Araucanía"/>
    <s v="Padre Las Casas"/>
    <n v="2"/>
    <s v="Prevalencia Violencia Psicológica General Vida (año o vida)"/>
    <x v="1"/>
    <x v="1"/>
    <n v="1"/>
    <s v="Violencia psicológica"/>
    <s v="Sufrió violencia psicológica antes o durante los últimos doce meses"/>
    <n v="270103"/>
    <s v="Delitos violentos"/>
    <n v="270103008"/>
    <s v="Violencia Psicológica"/>
    <n v="3289.3933017471932"/>
    <n v="5829.0813365204758"/>
    <n v="9728.2989959037495"/>
  </r>
  <r>
    <n v="9"/>
    <n v="9112"/>
    <s v="Araucanía"/>
    <s v="Padre Las Casas"/>
    <n v="3"/>
    <s v="Prevalencia Violencia Psicológica Grave Año"/>
    <x v="0"/>
    <x v="0"/>
    <n v="1"/>
    <s v="Violencia psicológica"/>
    <s v="No sufrió violencia psicológica grave en los últimos 12 meses"/>
    <n v="270103"/>
    <s v="Delitos violentos"/>
    <n v="270103008"/>
    <s v="Violencia Psicológica"/>
    <n v="15735.599571007724"/>
    <n v="8619.6872209991179"/>
    <n v="24350.854309166651"/>
  </r>
  <r>
    <n v="9"/>
    <n v="9112"/>
    <s v="Araucanía"/>
    <s v="Padre Las Casas"/>
    <n v="3"/>
    <s v="Prevalencia Violencia Psicológica Grave Año"/>
    <x v="0"/>
    <x v="0"/>
    <n v="1"/>
    <s v="Violencia psicológica"/>
    <s v="Sufrió violencia psicológica grave en los últimos 12 meses"/>
    <n v="270103"/>
    <s v="Delitos violentos"/>
    <n v="270103008"/>
    <s v="Violencia Psicológica"/>
    <n v="385.55001968477211"/>
    <n v="2253.4898121191709"/>
    <n v="1509.852953038923"/>
  </r>
  <r>
    <n v="9"/>
    <n v="9112"/>
    <s v="Araucanía"/>
    <s v="Padre Las Casas"/>
    <n v="4"/>
    <s v="Prevalencia Violencia Psicológica Leve Año"/>
    <x v="0"/>
    <x v="0"/>
    <n v="1"/>
    <s v="Violencia psicológica"/>
    <s v="No sufrió violencia psicológica leve en los últimos 12 meses"/>
    <n v="270103"/>
    <s v="Delitos violentos"/>
    <n v="270103008"/>
    <s v="Violencia Psicológica"/>
    <n v="15601.200092314793"/>
    <n v="5044.0956965978121"/>
    <n v="17641.025235036475"/>
  </r>
  <r>
    <n v="9"/>
    <n v="9112"/>
    <s v="Araucanía"/>
    <s v="Padre Las Casas"/>
    <n v="4"/>
    <s v="Prevalencia Violencia Psicológica Leve Año"/>
    <x v="0"/>
    <x v="0"/>
    <n v="1"/>
    <s v="Violencia psicológica"/>
    <s v="Sufrió violencia psicológica leve en los últimos 12 meses"/>
    <n v="270103"/>
    <s v="Delitos violentos"/>
    <n v="270103008"/>
    <s v="Violencia Psicológica"/>
    <n v="519.94949837770321"/>
    <n v="5829.0813365204758"/>
    <n v="8219.682027169094"/>
  </r>
  <r>
    <n v="9"/>
    <n v="9113"/>
    <s v="Araucanía"/>
    <s v="Perquenco"/>
    <n v="1"/>
    <s v="Prevalencia Violencia Psicológica General Año"/>
    <x v="0"/>
    <x v="0"/>
    <n v="1"/>
    <s v="Violencia psicológica"/>
    <s v="No sufrió violencia psicológica general en los últimos 12 meses"/>
    <n v="270103"/>
    <s v="Delitos violentos"/>
    <n v="270103008"/>
    <s v="Violencia Psicológica"/>
    <n v="0"/>
    <n v="0"/>
    <n v="42778.877181900825"/>
  </r>
  <r>
    <n v="9"/>
    <n v="9113"/>
    <s v="Araucanía"/>
    <s v="Perquenco"/>
    <n v="2"/>
    <s v="Prevalencia Violencia Psicológica General Vida (año o vida)"/>
    <x v="1"/>
    <x v="1"/>
    <n v="1"/>
    <s v="Violencia psicológica"/>
    <s v="No sufrió violencia psicológica antes ni durante los últimos doce meses"/>
    <n v="270103"/>
    <s v="Delitos violentos"/>
    <n v="270103008"/>
    <s v="Violencia Psicológica"/>
    <n v="0"/>
    <n v="0"/>
    <n v="23780.532843533521"/>
  </r>
  <r>
    <n v="9"/>
    <n v="9113"/>
    <s v="Araucanía"/>
    <s v="Perquenco"/>
    <n v="2"/>
    <s v="Prevalencia Violencia Psicológica General Vida (año o vida)"/>
    <x v="1"/>
    <x v="1"/>
    <n v="1"/>
    <s v="Violencia psicológica"/>
    <s v="Sufrió violencia psicológica antes o durante los últimos doce meses"/>
    <n v="270103"/>
    <s v="Delitos violentos"/>
    <n v="270103008"/>
    <s v="Violencia Psicológica"/>
    <n v="0"/>
    <n v="0"/>
    <n v="18998.344338367304"/>
  </r>
  <r>
    <n v="9"/>
    <n v="9113"/>
    <s v="Araucanía"/>
    <s v="Perquenco"/>
    <n v="3"/>
    <s v="Prevalencia Violencia Psicológica Grave Año"/>
    <x v="0"/>
    <x v="0"/>
    <n v="1"/>
    <s v="Violencia psicológica"/>
    <s v="No sufrió violencia psicológica grave en los últimos 12 meses"/>
    <n v="270103"/>
    <s v="Delitos violentos"/>
    <n v="270103008"/>
    <s v="Violencia Psicológica"/>
    <n v="0"/>
    <n v="0"/>
    <n v="42778.877181900825"/>
  </r>
  <r>
    <n v="9"/>
    <n v="9113"/>
    <s v="Araucanía"/>
    <s v="Perquenco"/>
    <n v="4"/>
    <s v="Prevalencia Violencia Psicológica Leve Año"/>
    <x v="0"/>
    <x v="0"/>
    <n v="1"/>
    <s v="Violencia psicológica"/>
    <s v="No sufrió violencia psicológica leve en los últimos 12 meses"/>
    <n v="270103"/>
    <s v="Delitos violentos"/>
    <n v="270103008"/>
    <s v="Violencia Psicológica"/>
    <n v="0"/>
    <n v="0"/>
    <n v="42778.877181900825"/>
  </r>
  <r>
    <n v="9"/>
    <n v="9115"/>
    <s v="Araucanía"/>
    <s v="Pucón"/>
    <n v="1"/>
    <s v="Prevalencia Violencia Psicológica General Año"/>
    <x v="0"/>
    <x v="0"/>
    <n v="1"/>
    <s v="Violencia psicológica"/>
    <s v="No sufrió violencia psicológica general en los últimos 12 meses"/>
    <n v="270103"/>
    <s v="Delitos violentos"/>
    <n v="270103008"/>
    <s v="Violencia Psicológica"/>
    <n v="0"/>
    <n v="55077.418047314182"/>
    <n v="17903.410899351187"/>
  </r>
  <r>
    <n v="9"/>
    <n v="9115"/>
    <s v="Araucanía"/>
    <s v="Pucón"/>
    <n v="1"/>
    <s v="Prevalencia Violencia Psicológica General Año"/>
    <x v="0"/>
    <x v="0"/>
    <n v="1"/>
    <s v="Violencia psicológica"/>
    <s v="Sufrió violencia psicológica general en los últimos 12 meses"/>
    <n v="270103"/>
    <s v="Delitos violentos"/>
    <n v="270103008"/>
    <s v="Violencia Psicológica"/>
    <n v="0"/>
    <n v="0"/>
    <n v="18972.76548209061"/>
  </r>
  <r>
    <n v="9"/>
    <n v="9115"/>
    <s v="Araucanía"/>
    <s v="Pucón"/>
    <n v="2"/>
    <s v="Prevalencia Violencia Psicológica General Vida (año o vida)"/>
    <x v="1"/>
    <x v="1"/>
    <n v="1"/>
    <s v="Violencia psicológica"/>
    <s v="No sufrió violencia psicológica antes ni durante los últimos doce meses"/>
    <n v="270103"/>
    <s v="Delitos violentos"/>
    <n v="270103008"/>
    <s v="Violencia Psicológica"/>
    <n v="0"/>
    <n v="47961.857697739099"/>
    <n v="10976.121385495231"/>
  </r>
  <r>
    <n v="9"/>
    <n v="9115"/>
    <s v="Araucanía"/>
    <s v="Pucón"/>
    <n v="2"/>
    <s v="Prevalencia Violencia Psicológica General Vida (año o vida)"/>
    <x v="1"/>
    <x v="1"/>
    <n v="1"/>
    <s v="Violencia psicológica"/>
    <s v="Sufrió violencia psicológica antes o durante los últimos doce meses"/>
    <n v="270103"/>
    <s v="Delitos violentos"/>
    <n v="270103008"/>
    <s v="Violencia Psicológica"/>
    <n v="0"/>
    <n v="7115.5603495750802"/>
    <n v="25900.054995946568"/>
  </r>
  <r>
    <n v="9"/>
    <n v="9115"/>
    <s v="Araucanía"/>
    <s v="Pucón"/>
    <n v="3"/>
    <s v="Prevalencia Violencia Psicológica Grave Año"/>
    <x v="0"/>
    <x v="0"/>
    <n v="1"/>
    <s v="Violencia psicológica"/>
    <s v="No sufrió violencia psicológica grave en los últimos 12 meses"/>
    <n v="270103"/>
    <s v="Delitos violentos"/>
    <n v="270103008"/>
    <s v="Violencia Psicológica"/>
    <n v="0"/>
    <n v="55077.418047314182"/>
    <n v="30957.482936776767"/>
  </r>
  <r>
    <n v="9"/>
    <n v="9115"/>
    <s v="Araucanía"/>
    <s v="Pucón"/>
    <n v="3"/>
    <s v="Prevalencia Violencia Psicológica Grave Año"/>
    <x v="0"/>
    <x v="0"/>
    <n v="1"/>
    <s v="Violencia psicológica"/>
    <s v="Sufrió violencia psicológica grave en los últimos 12 meses"/>
    <n v="270103"/>
    <s v="Delitos violentos"/>
    <n v="270103008"/>
    <s v="Violencia Psicológica"/>
    <n v="0"/>
    <n v="0"/>
    <n v="5918.6934446650357"/>
  </r>
  <r>
    <n v="9"/>
    <n v="9115"/>
    <s v="Araucanía"/>
    <s v="Pucón"/>
    <n v="4"/>
    <s v="Prevalencia Violencia Psicológica Leve Año"/>
    <x v="0"/>
    <x v="0"/>
    <n v="1"/>
    <s v="Violencia psicológica"/>
    <s v="No sufrió violencia psicológica leve en los últimos 12 meses"/>
    <n v="270103"/>
    <s v="Delitos violentos"/>
    <n v="270103008"/>
    <s v="Violencia Psicológica"/>
    <n v="0"/>
    <n v="55077.418047314182"/>
    <n v="17903.410899351187"/>
  </r>
  <r>
    <n v="9"/>
    <n v="9115"/>
    <s v="Araucanía"/>
    <s v="Pucón"/>
    <n v="4"/>
    <s v="Prevalencia Violencia Psicológica Leve Año"/>
    <x v="0"/>
    <x v="0"/>
    <n v="1"/>
    <s v="Violencia psicológica"/>
    <s v="Sufrió violencia psicológica leve en los últimos 12 meses"/>
    <n v="270103"/>
    <s v="Delitos violentos"/>
    <n v="270103008"/>
    <s v="Violencia Psicológica"/>
    <n v="0"/>
    <n v="0"/>
    <n v="18972.76548209061"/>
  </r>
  <r>
    <n v="9"/>
    <n v="9117"/>
    <s v="Araucanía"/>
    <s v="Teodoro Schmidt"/>
    <n v="1"/>
    <s v="Prevalencia Violencia Psicológica General Año"/>
    <x v="0"/>
    <x v="0"/>
    <n v="1"/>
    <s v="Violencia psicológica"/>
    <s v="No sufrió violencia psicológica general en los últimos 12 meses"/>
    <n v="270103"/>
    <s v="Delitos violentos"/>
    <n v="270103008"/>
    <s v="Violencia Psicológica"/>
    <n v="0"/>
    <n v="48541.740382975651"/>
    <n v="0"/>
  </r>
  <r>
    <n v="9"/>
    <n v="9117"/>
    <s v="Araucanía"/>
    <s v="Teodoro Schmidt"/>
    <n v="2"/>
    <s v="Prevalencia Violencia Psicológica General Vida (año o vida)"/>
    <x v="1"/>
    <x v="1"/>
    <n v="1"/>
    <s v="Violencia psicológica"/>
    <s v="No sufrió violencia psicológica antes ni durante los últimos doce meses"/>
    <n v="270103"/>
    <s v="Delitos violentos"/>
    <n v="270103008"/>
    <s v="Violencia Psicológica"/>
    <n v="0"/>
    <n v="37993.964801379647"/>
    <n v="0"/>
  </r>
  <r>
    <n v="9"/>
    <n v="9117"/>
    <s v="Araucanía"/>
    <s v="Teodoro Schmidt"/>
    <n v="2"/>
    <s v="Prevalencia Violencia Psicológica General Vida (año o vida)"/>
    <x v="1"/>
    <x v="1"/>
    <n v="1"/>
    <s v="Violencia psicológica"/>
    <s v="Sufrió violencia psicológica antes o durante los últimos doce meses"/>
    <n v="270103"/>
    <s v="Delitos violentos"/>
    <n v="270103008"/>
    <s v="Violencia Psicológica"/>
    <n v="0"/>
    <n v="10547.775581595997"/>
    <n v="0"/>
  </r>
  <r>
    <n v="9"/>
    <n v="9117"/>
    <s v="Araucanía"/>
    <s v="Teodoro Schmidt"/>
    <n v="3"/>
    <s v="Prevalencia Violencia Psicológica Grave Año"/>
    <x v="0"/>
    <x v="0"/>
    <n v="1"/>
    <s v="Violencia psicológica"/>
    <s v="No sufrió violencia psicológica grave en los últimos 12 meses"/>
    <n v="270103"/>
    <s v="Delitos violentos"/>
    <n v="270103008"/>
    <s v="Violencia Psicológica"/>
    <n v="0"/>
    <n v="48541.740382975651"/>
    <n v="0"/>
  </r>
  <r>
    <n v="9"/>
    <n v="9117"/>
    <s v="Araucanía"/>
    <s v="Teodoro Schmidt"/>
    <n v="4"/>
    <s v="Prevalencia Violencia Psicológica Leve Año"/>
    <x v="0"/>
    <x v="0"/>
    <n v="1"/>
    <s v="Violencia psicológica"/>
    <s v="No sufrió violencia psicológica leve en los últimos 12 meses"/>
    <n v="270103"/>
    <s v="Delitos violentos"/>
    <n v="270103008"/>
    <s v="Violencia Psicológica"/>
    <n v="0"/>
    <n v="48541.740382975651"/>
    <n v="0"/>
  </r>
  <r>
    <n v="9"/>
    <n v="9118"/>
    <s v="Araucanía"/>
    <s v="Toltén"/>
    <n v="1"/>
    <s v="Prevalencia Violencia Psicológica General Año"/>
    <x v="0"/>
    <x v="0"/>
    <n v="1"/>
    <s v="Violencia psicológica"/>
    <s v="No sufrió violencia psicológica general en los últimos 12 meses"/>
    <n v="270103"/>
    <s v="Delitos violentos"/>
    <n v="270103008"/>
    <s v="Violencia Psicológica"/>
    <n v="0"/>
    <n v="28928.437175460174"/>
    <n v="0"/>
  </r>
  <r>
    <n v="9"/>
    <n v="9118"/>
    <s v="Araucanía"/>
    <s v="Toltén"/>
    <n v="1"/>
    <s v="Prevalencia Violencia Psicológica General Año"/>
    <x v="0"/>
    <x v="0"/>
    <n v="1"/>
    <s v="Violencia psicológica"/>
    <s v="Sufrió violencia psicológica general en los últimos 12 meses"/>
    <n v="270103"/>
    <s v="Delitos violentos"/>
    <n v="270103008"/>
    <s v="Violencia Psicológica"/>
    <n v="0"/>
    <n v="10768.91049321756"/>
    <n v="0"/>
  </r>
  <r>
    <n v="9"/>
    <n v="9118"/>
    <s v="Araucanía"/>
    <s v="Toltén"/>
    <n v="2"/>
    <s v="Prevalencia Violencia Psicológica General Vida (año o vida)"/>
    <x v="1"/>
    <x v="1"/>
    <n v="1"/>
    <s v="Violencia psicológica"/>
    <s v="No sufrió violencia psicológica antes ni durante los últimos doce meses"/>
    <n v="270103"/>
    <s v="Delitos violentos"/>
    <n v="270103008"/>
    <s v="Violencia Psicológica"/>
    <n v="0"/>
    <n v="28928.437175460174"/>
    <n v="0"/>
  </r>
  <r>
    <n v="9"/>
    <n v="9118"/>
    <s v="Araucanía"/>
    <s v="Toltén"/>
    <n v="2"/>
    <s v="Prevalencia Violencia Psicológica General Vida (año o vida)"/>
    <x v="1"/>
    <x v="1"/>
    <n v="1"/>
    <s v="Violencia psicológica"/>
    <s v="Sufrió violencia psicológica antes o durante los últimos doce meses"/>
    <n v="270103"/>
    <s v="Delitos violentos"/>
    <n v="270103008"/>
    <s v="Violencia Psicológica"/>
    <n v="0"/>
    <n v="10768.91049321756"/>
    <n v="0"/>
  </r>
  <r>
    <n v="9"/>
    <n v="9118"/>
    <s v="Araucanía"/>
    <s v="Toltén"/>
    <n v="3"/>
    <s v="Prevalencia Violencia Psicológica Grave Año"/>
    <x v="0"/>
    <x v="0"/>
    <n v="1"/>
    <s v="Violencia psicológica"/>
    <s v="No sufrió violencia psicológica grave en los últimos 12 meses"/>
    <n v="270103"/>
    <s v="Delitos violentos"/>
    <n v="270103008"/>
    <s v="Violencia Psicológica"/>
    <n v="0"/>
    <n v="39697.347668677736"/>
    <n v="0"/>
  </r>
  <r>
    <n v="9"/>
    <n v="9118"/>
    <s v="Araucanía"/>
    <s v="Toltén"/>
    <n v="4"/>
    <s v="Prevalencia Violencia Psicológica Leve Año"/>
    <x v="0"/>
    <x v="0"/>
    <n v="1"/>
    <s v="Violencia psicológica"/>
    <s v="No sufrió violencia psicológica leve en los últimos 12 meses"/>
    <n v="270103"/>
    <s v="Delitos violentos"/>
    <n v="270103008"/>
    <s v="Violencia Psicológica"/>
    <n v="0"/>
    <n v="28928.437175460174"/>
    <n v="0"/>
  </r>
  <r>
    <n v="9"/>
    <n v="9118"/>
    <s v="Araucanía"/>
    <s v="Toltén"/>
    <n v="4"/>
    <s v="Prevalencia Violencia Psicológica Leve Año"/>
    <x v="0"/>
    <x v="0"/>
    <n v="1"/>
    <s v="Violencia psicológica"/>
    <s v="Sufrió violencia psicológica leve en los últimos 12 meses"/>
    <n v="270103"/>
    <s v="Delitos violentos"/>
    <n v="270103008"/>
    <s v="Violencia Psicológica"/>
    <n v="0"/>
    <n v="10768.91049321756"/>
    <n v="0"/>
  </r>
  <r>
    <n v="9"/>
    <n v="9119"/>
    <s v="Araucanía"/>
    <s v="Vilcún"/>
    <n v="1"/>
    <s v="Prevalencia Violencia Psicológica General Año"/>
    <x v="0"/>
    <x v="0"/>
    <n v="1"/>
    <s v="Violencia psicológica"/>
    <s v="No sufrió violencia psicológica general en los últimos 12 meses"/>
    <n v="270103"/>
    <s v="Delitos violentos"/>
    <n v="270103008"/>
    <s v="Violencia Psicológica"/>
    <n v="0"/>
    <n v="7816.8521486591999"/>
    <n v="16258.063579239035"/>
  </r>
  <r>
    <n v="9"/>
    <n v="9119"/>
    <s v="Araucanía"/>
    <s v="Vilcún"/>
    <n v="1"/>
    <s v="Prevalencia Violencia Psicológica General Año"/>
    <x v="0"/>
    <x v="0"/>
    <n v="1"/>
    <s v="Violencia psicológica"/>
    <s v="Sufrió violencia psicológica general en los últimos 12 meses"/>
    <n v="270103"/>
    <s v="Delitos violentos"/>
    <n v="270103008"/>
    <s v="Violencia Psicológica"/>
    <n v="0"/>
    <n v="0"/>
    <n v="3719.2933035746541"/>
  </r>
  <r>
    <n v="9"/>
    <n v="9119"/>
    <s v="Araucanía"/>
    <s v="Vilcún"/>
    <n v="2"/>
    <s v="Prevalencia Violencia Psicológica General Vida (año o vida)"/>
    <x v="1"/>
    <x v="1"/>
    <n v="1"/>
    <s v="Violencia psicológica"/>
    <s v="No sufrió violencia psicológica antes ni durante los últimos doce meses"/>
    <n v="270103"/>
    <s v="Delitos violentos"/>
    <n v="270103008"/>
    <s v="Violencia Psicológica"/>
    <n v="0"/>
    <n v="973.44951307022041"/>
    <n v="13120.549422058104"/>
  </r>
  <r>
    <n v="9"/>
    <n v="9119"/>
    <s v="Araucanía"/>
    <s v="Vilcún"/>
    <n v="2"/>
    <s v="Prevalencia Violencia Psicológica General Vida (año o vida)"/>
    <x v="1"/>
    <x v="1"/>
    <n v="1"/>
    <s v="Violencia psicológica"/>
    <s v="Sufrió violencia psicológica antes o durante los últimos doce meses"/>
    <n v="270103"/>
    <s v="Delitos violentos"/>
    <n v="270103008"/>
    <s v="Violencia Psicológica"/>
    <n v="0"/>
    <n v="6843.40263558898"/>
    <n v="6856.8074607555855"/>
  </r>
  <r>
    <n v="9"/>
    <n v="9119"/>
    <s v="Araucanía"/>
    <s v="Vilcún"/>
    <n v="3"/>
    <s v="Prevalencia Violencia Psicológica Grave Año"/>
    <x v="0"/>
    <x v="0"/>
    <n v="1"/>
    <s v="Violencia psicológica"/>
    <s v="No sufrió violencia psicológica grave en los últimos 12 meses"/>
    <n v="270103"/>
    <s v="Delitos violentos"/>
    <n v="270103008"/>
    <s v="Violencia Psicológica"/>
    <n v="0"/>
    <n v="7816.8521486591999"/>
    <n v="16258.063579239035"/>
  </r>
  <r>
    <n v="9"/>
    <n v="9119"/>
    <s v="Araucanía"/>
    <s v="Vilcún"/>
    <n v="3"/>
    <s v="Prevalencia Violencia Psicológica Grave Año"/>
    <x v="0"/>
    <x v="0"/>
    <n v="1"/>
    <s v="Violencia psicológica"/>
    <s v="Sufrió violencia psicológica grave en los últimos 12 meses"/>
    <n v="270103"/>
    <s v="Delitos violentos"/>
    <n v="270103008"/>
    <s v="Violencia Psicológica"/>
    <n v="0"/>
    <n v="0"/>
    <n v="3719.2933035746541"/>
  </r>
  <r>
    <n v="9"/>
    <n v="9119"/>
    <s v="Araucanía"/>
    <s v="Vilcún"/>
    <n v="4"/>
    <s v="Prevalencia Violencia Psicológica Leve Año"/>
    <x v="0"/>
    <x v="0"/>
    <n v="1"/>
    <s v="Violencia psicológica"/>
    <s v="No sufrió violencia psicológica leve en los últimos 12 meses"/>
    <n v="270103"/>
    <s v="Delitos violentos"/>
    <n v="270103008"/>
    <s v="Violencia Psicológica"/>
    <n v="0"/>
    <n v="7816.8521486591999"/>
    <n v="16258.063579239035"/>
  </r>
  <r>
    <n v="9"/>
    <n v="9119"/>
    <s v="Araucanía"/>
    <s v="Vilcún"/>
    <n v="4"/>
    <s v="Prevalencia Violencia Psicológica Leve Año"/>
    <x v="0"/>
    <x v="0"/>
    <n v="1"/>
    <s v="Violencia psicológica"/>
    <s v="Sufrió violencia psicológica leve en los últimos 12 meses"/>
    <n v="270103"/>
    <s v="Delitos violentos"/>
    <n v="270103008"/>
    <s v="Violencia Psicológica"/>
    <n v="0"/>
    <n v="0"/>
    <n v="3719.2933035746541"/>
  </r>
  <r>
    <n v="9"/>
    <n v="9120"/>
    <s v="Araucanía"/>
    <s v="Villarrica"/>
    <n v="1"/>
    <s v="Prevalencia Violencia Psicológica General Año"/>
    <x v="0"/>
    <x v="0"/>
    <n v="1"/>
    <s v="Violencia psicológica"/>
    <s v="No sufrió violencia psicológica general en los últimos 12 meses"/>
    <n v="270103"/>
    <s v="Delitos violentos"/>
    <n v="270103008"/>
    <s v="Violencia Psicológica"/>
    <n v="11785.949989000514"/>
    <n v="21042.952104851447"/>
    <n v="23278.984411073445"/>
  </r>
  <r>
    <n v="9"/>
    <n v="9120"/>
    <s v="Araucanía"/>
    <s v="Villarrica"/>
    <n v="1"/>
    <s v="Prevalencia Violencia Psicológica General Año"/>
    <x v="0"/>
    <x v="0"/>
    <n v="1"/>
    <s v="Violencia psicológica"/>
    <s v="Sufrió violencia psicológica general en los últimos 12 meses"/>
    <n v="270103"/>
    <s v="Delitos violentos"/>
    <n v="270103008"/>
    <s v="Violencia Psicológica"/>
    <n v="7094.6689154506121"/>
    <n v="4523.9830853298799"/>
    <n v="13544.856012268947"/>
  </r>
  <r>
    <n v="9"/>
    <n v="9120"/>
    <s v="Araucanía"/>
    <s v="Villarrica"/>
    <n v="2"/>
    <s v="Prevalencia Violencia Psicológica General Vida (año o vida)"/>
    <x v="1"/>
    <x v="1"/>
    <n v="1"/>
    <s v="Violencia psicológica"/>
    <s v="No sufrió violencia psicológica antes ni durante los últimos doce meses"/>
    <n v="270103"/>
    <s v="Delitos violentos"/>
    <n v="270103008"/>
    <s v="Violencia Psicológica"/>
    <n v="10207.523648896386"/>
    <n v="17008.427342383206"/>
    <n v="14431.140194867032"/>
  </r>
  <r>
    <n v="9"/>
    <n v="9120"/>
    <s v="Araucanía"/>
    <s v="Villarrica"/>
    <n v="2"/>
    <s v="Prevalencia Violencia Psicológica General Vida (año o vida)"/>
    <x v="1"/>
    <x v="1"/>
    <n v="1"/>
    <s v="Violencia psicológica"/>
    <s v="Sufrió violencia psicológica antes o durante los últimos doce meses"/>
    <n v="270103"/>
    <s v="Delitos violentos"/>
    <n v="270103008"/>
    <s v="Violencia Psicológica"/>
    <n v="8673.095255554741"/>
    <n v="8558.5078477981242"/>
    <n v="22392.700228475362"/>
  </r>
  <r>
    <n v="9"/>
    <n v="9120"/>
    <s v="Araucanía"/>
    <s v="Villarrica"/>
    <n v="3"/>
    <s v="Prevalencia Violencia Psicológica Grave Año"/>
    <x v="0"/>
    <x v="0"/>
    <n v="1"/>
    <s v="Violencia psicológica"/>
    <s v="No sufrió violencia psicológica grave en los últimos 12 meses"/>
    <n v="270103"/>
    <s v="Delitos violentos"/>
    <n v="270103008"/>
    <s v="Violencia Psicológica"/>
    <n v="18259.147906431033"/>
    <n v="25566.935190181328"/>
    <n v="34726.247645073512"/>
  </r>
  <r>
    <n v="9"/>
    <n v="9120"/>
    <s v="Araucanía"/>
    <s v="Villarrica"/>
    <n v="3"/>
    <s v="Prevalencia Violencia Psicológica Grave Año"/>
    <x v="0"/>
    <x v="0"/>
    <n v="1"/>
    <s v="Violencia psicológica"/>
    <s v="Sufrió violencia psicológica grave en los últimos 12 meses"/>
    <n v="270103"/>
    <s v="Delitos violentos"/>
    <n v="270103008"/>
    <s v="Violencia Psicológica"/>
    <n v="621.47099802009245"/>
    <n v="0"/>
    <n v="2097.5927782688859"/>
  </r>
  <r>
    <n v="9"/>
    <n v="9120"/>
    <s v="Araucanía"/>
    <s v="Villarrica"/>
    <n v="4"/>
    <s v="Prevalencia Violencia Psicológica Leve Año"/>
    <x v="0"/>
    <x v="0"/>
    <n v="1"/>
    <s v="Violencia psicológica"/>
    <s v="No sufrió violencia psicológica leve en los últimos 12 meses"/>
    <n v="270103"/>
    <s v="Delitos violentos"/>
    <n v="270103008"/>
    <s v="Violencia Psicológica"/>
    <n v="11785.949989000514"/>
    <n v="21042.952104851447"/>
    <n v="23278.984411073445"/>
  </r>
  <r>
    <n v="9"/>
    <n v="9120"/>
    <s v="Araucanía"/>
    <s v="Villarrica"/>
    <n v="4"/>
    <s v="Prevalencia Violencia Psicológica Leve Año"/>
    <x v="0"/>
    <x v="0"/>
    <n v="1"/>
    <s v="Violencia psicológica"/>
    <s v="Sufrió violencia psicológica leve en los últimos 12 meses"/>
    <n v="270103"/>
    <s v="Delitos violentos"/>
    <n v="270103008"/>
    <s v="Violencia Psicológica"/>
    <n v="7094.6689154506121"/>
    <n v="4523.9830853298799"/>
    <n v="13544.856012268947"/>
  </r>
  <r>
    <n v="9"/>
    <n v="9201"/>
    <s v="Araucanía"/>
    <s v="Angol"/>
    <n v="1"/>
    <s v="Prevalencia Violencia Psicológica General Año"/>
    <x v="0"/>
    <x v="0"/>
    <n v="1"/>
    <s v="Violencia psicológica"/>
    <s v="No sufrió violencia psicológica general en los últimos 12 meses"/>
    <n v="270103"/>
    <s v="Delitos violentos"/>
    <n v="270103008"/>
    <s v="Violencia Psicológica"/>
    <n v="23929.917528081503"/>
    <n v="19878.32732928326"/>
    <n v="0"/>
  </r>
  <r>
    <n v="9"/>
    <n v="9201"/>
    <s v="Araucanía"/>
    <s v="Angol"/>
    <n v="1"/>
    <s v="Prevalencia Violencia Psicológica General Año"/>
    <x v="0"/>
    <x v="0"/>
    <n v="1"/>
    <s v="Violencia psicológica"/>
    <s v="Sufrió violencia psicológica general en los últimos 12 meses"/>
    <n v="270103"/>
    <s v="Delitos violentos"/>
    <n v="270103008"/>
    <s v="Violencia Psicológica"/>
    <n v="3916.4831884166138"/>
    <n v="0"/>
    <n v="0"/>
  </r>
  <r>
    <n v="9"/>
    <n v="9201"/>
    <s v="Araucanía"/>
    <s v="Angol"/>
    <n v="2"/>
    <s v="Prevalencia Violencia Psicológica General Vida (año o vida)"/>
    <x v="1"/>
    <x v="1"/>
    <n v="1"/>
    <s v="Violencia psicológica"/>
    <s v="No sufrió violencia psicológica antes ni durante los últimos doce meses"/>
    <n v="270103"/>
    <s v="Delitos violentos"/>
    <n v="270103008"/>
    <s v="Violencia Psicológica"/>
    <n v="15100.570959435758"/>
    <n v="18253.928438483301"/>
    <n v="0"/>
  </r>
  <r>
    <n v="9"/>
    <n v="9201"/>
    <s v="Araucanía"/>
    <s v="Angol"/>
    <n v="2"/>
    <s v="Prevalencia Violencia Psicológica General Vida (año o vida)"/>
    <x v="1"/>
    <x v="1"/>
    <n v="1"/>
    <s v="Violencia psicológica"/>
    <s v="Sufrió violencia psicológica antes o durante los últimos doce meses"/>
    <n v="270103"/>
    <s v="Delitos violentos"/>
    <n v="270103008"/>
    <s v="Violencia Psicológica"/>
    <n v="12745.829757062358"/>
    <n v="1624.3988907999585"/>
    <n v="0"/>
  </r>
  <r>
    <n v="9"/>
    <n v="9201"/>
    <s v="Araucanía"/>
    <s v="Angol"/>
    <n v="3"/>
    <s v="Prevalencia Violencia Psicológica Grave Año"/>
    <x v="0"/>
    <x v="0"/>
    <n v="1"/>
    <s v="Violencia psicológica"/>
    <s v="No sufrió violencia psicológica grave en los últimos 12 meses"/>
    <n v="270103"/>
    <s v="Delitos violentos"/>
    <n v="270103008"/>
    <s v="Violencia Psicológica"/>
    <n v="27223.196626488039"/>
    <n v="19878.32732928326"/>
    <n v="0"/>
  </r>
  <r>
    <n v="9"/>
    <n v="9201"/>
    <s v="Araucanía"/>
    <s v="Angol"/>
    <n v="3"/>
    <s v="Prevalencia Violencia Psicológica Grave Año"/>
    <x v="0"/>
    <x v="0"/>
    <n v="1"/>
    <s v="Violencia psicológica"/>
    <s v="Sufrió violencia psicológica grave en los últimos 12 meses"/>
    <n v="270103"/>
    <s v="Delitos violentos"/>
    <n v="270103008"/>
    <s v="Violencia Psicológica"/>
    <n v="623.20409001007579"/>
    <n v="0"/>
    <n v="0"/>
  </r>
  <r>
    <n v="9"/>
    <n v="9201"/>
    <s v="Araucanía"/>
    <s v="Angol"/>
    <n v="4"/>
    <s v="Prevalencia Violencia Psicológica Leve Año"/>
    <x v="0"/>
    <x v="0"/>
    <n v="1"/>
    <s v="Violencia psicológica"/>
    <s v="No sufrió violencia psicológica leve en los últimos 12 meses"/>
    <n v="270103"/>
    <s v="Delitos violentos"/>
    <n v="270103008"/>
    <s v="Violencia Psicológica"/>
    <n v="23929.917528081503"/>
    <n v="19878.32732928326"/>
    <n v="0"/>
  </r>
  <r>
    <n v="9"/>
    <n v="9201"/>
    <s v="Araucanía"/>
    <s v="Angol"/>
    <n v="4"/>
    <s v="Prevalencia Violencia Psicológica Leve Año"/>
    <x v="0"/>
    <x v="0"/>
    <n v="1"/>
    <s v="Violencia psicológica"/>
    <s v="Sufrió violencia psicológica leve en los últimos 12 meses"/>
    <n v="270103"/>
    <s v="Delitos violentos"/>
    <n v="270103008"/>
    <s v="Violencia Psicológica"/>
    <n v="3916.4831884166138"/>
    <n v="0"/>
    <n v="0"/>
  </r>
  <r>
    <n v="9"/>
    <n v="9202"/>
    <s v="Araucanía"/>
    <s v="Collipulli"/>
    <n v="1"/>
    <s v="Prevalencia Violencia Psicológica General Año"/>
    <x v="0"/>
    <x v="0"/>
    <n v="1"/>
    <s v="Violencia psicológica"/>
    <s v="No sufrió violencia psicológica general en los últimos 12 meses"/>
    <n v="270103"/>
    <s v="Delitos violentos"/>
    <n v="270103008"/>
    <s v="Violencia Psicológica"/>
    <n v="0"/>
    <n v="52548.274990953207"/>
    <n v="0"/>
  </r>
  <r>
    <n v="9"/>
    <n v="9202"/>
    <s v="Araucanía"/>
    <s v="Collipulli"/>
    <n v="1"/>
    <s v="Prevalencia Violencia Psicológica General Año"/>
    <x v="0"/>
    <x v="0"/>
    <n v="1"/>
    <s v="Violencia psicológica"/>
    <s v="Sufrió violencia psicológica general en los últimos 12 meses"/>
    <n v="270103"/>
    <s v="Delitos violentos"/>
    <n v="270103008"/>
    <s v="Violencia Psicológica"/>
    <n v="0"/>
    <n v="3083.2002907467272"/>
    <n v="0"/>
  </r>
  <r>
    <n v="9"/>
    <n v="9202"/>
    <s v="Araucanía"/>
    <s v="Collipulli"/>
    <n v="2"/>
    <s v="Prevalencia Violencia Psicológica General Vida (año o vida)"/>
    <x v="1"/>
    <x v="1"/>
    <n v="1"/>
    <s v="Violencia psicológica"/>
    <s v="No sufrió violencia psicológica antes ni durante los últimos doce meses"/>
    <n v="270103"/>
    <s v="Delitos violentos"/>
    <n v="270103008"/>
    <s v="Violencia Psicológica"/>
    <n v="0"/>
    <n v="49166.696353530431"/>
    <n v="0"/>
  </r>
  <r>
    <n v="9"/>
    <n v="9202"/>
    <s v="Araucanía"/>
    <s v="Collipulli"/>
    <n v="2"/>
    <s v="Prevalencia Violencia Psicológica General Vida (año o vida)"/>
    <x v="1"/>
    <x v="1"/>
    <n v="1"/>
    <s v="Violencia psicológica"/>
    <s v="Sufrió violencia psicológica antes o durante los últimos doce meses"/>
    <n v="270103"/>
    <s v="Delitos violentos"/>
    <n v="270103008"/>
    <s v="Violencia Psicológica"/>
    <n v="0"/>
    <n v="6464.7789281695023"/>
    <n v="0"/>
  </r>
  <r>
    <n v="9"/>
    <n v="9202"/>
    <s v="Araucanía"/>
    <s v="Collipulli"/>
    <n v="3"/>
    <s v="Prevalencia Violencia Psicológica Grave Año"/>
    <x v="0"/>
    <x v="0"/>
    <n v="1"/>
    <s v="Violencia psicológica"/>
    <s v="No sufrió violencia psicológica grave en los últimos 12 meses"/>
    <n v="270103"/>
    <s v="Delitos violentos"/>
    <n v="270103008"/>
    <s v="Violencia Psicológica"/>
    <n v="0"/>
    <n v="55631.475281699946"/>
    <n v="0"/>
  </r>
  <r>
    <n v="9"/>
    <n v="9202"/>
    <s v="Araucanía"/>
    <s v="Collipulli"/>
    <n v="4"/>
    <s v="Prevalencia Violencia Psicológica Leve Año"/>
    <x v="0"/>
    <x v="0"/>
    <n v="1"/>
    <s v="Violencia psicológica"/>
    <s v="No sufrió violencia psicológica leve en los últimos 12 meses"/>
    <n v="270103"/>
    <s v="Delitos violentos"/>
    <n v="270103008"/>
    <s v="Violencia Psicológica"/>
    <n v="0"/>
    <n v="52548.274990953207"/>
    <n v="0"/>
  </r>
  <r>
    <n v="9"/>
    <n v="9202"/>
    <s v="Araucanía"/>
    <s v="Collipulli"/>
    <n v="4"/>
    <s v="Prevalencia Violencia Psicológica Leve Año"/>
    <x v="0"/>
    <x v="0"/>
    <n v="1"/>
    <s v="Violencia psicológica"/>
    <s v="Sufrió violencia psicológica leve en los últimos 12 meses"/>
    <n v="270103"/>
    <s v="Delitos violentos"/>
    <n v="270103008"/>
    <s v="Violencia Psicológica"/>
    <n v="0"/>
    <n v="3083.2002907467272"/>
    <n v="0"/>
  </r>
  <r>
    <n v="9"/>
    <n v="9203"/>
    <s v="Araucanía"/>
    <s v="Curacautín"/>
    <n v="1"/>
    <s v="Prevalencia Violencia Psicológica General Año"/>
    <x v="0"/>
    <x v="0"/>
    <n v="1"/>
    <s v="Violencia psicológica"/>
    <s v="No sufrió violencia psicológica general en los últimos 12 meses"/>
    <n v="270103"/>
    <s v="Delitos violentos"/>
    <n v="270103008"/>
    <s v="Violencia Psicológica"/>
    <n v="0"/>
    <n v="38420.021376893892"/>
    <n v="16263.578393203048"/>
  </r>
  <r>
    <n v="9"/>
    <n v="9203"/>
    <s v="Araucanía"/>
    <s v="Curacautín"/>
    <n v="2"/>
    <s v="Prevalencia Violencia Psicológica General Vida (año o vida)"/>
    <x v="1"/>
    <x v="1"/>
    <n v="1"/>
    <s v="Violencia psicológica"/>
    <s v="No sufrió violencia psicológica antes ni durante los últimos doce meses"/>
    <n v="270103"/>
    <s v="Delitos violentos"/>
    <n v="270103008"/>
    <s v="Violencia Psicológica"/>
    <n v="0"/>
    <n v="31226.5277835997"/>
    <n v="12853.576578536256"/>
  </r>
  <r>
    <n v="9"/>
    <n v="9203"/>
    <s v="Araucanía"/>
    <s v="Curacautín"/>
    <n v="2"/>
    <s v="Prevalencia Violencia Psicológica General Vida (año o vida)"/>
    <x v="1"/>
    <x v="1"/>
    <n v="1"/>
    <s v="Violencia psicológica"/>
    <s v="Sufrió violencia psicológica antes o durante los últimos doce meses"/>
    <n v="270103"/>
    <s v="Delitos violentos"/>
    <n v="270103008"/>
    <s v="Violencia Psicológica"/>
    <n v="0"/>
    <n v="7193.4935932941953"/>
    <n v="3410.001814666794"/>
  </r>
  <r>
    <n v="9"/>
    <n v="9203"/>
    <s v="Araucanía"/>
    <s v="Curacautín"/>
    <n v="3"/>
    <s v="Prevalencia Violencia Psicológica Grave Año"/>
    <x v="0"/>
    <x v="0"/>
    <n v="1"/>
    <s v="Violencia psicológica"/>
    <s v="No sufrió violencia psicológica grave en los últimos 12 meses"/>
    <n v="270103"/>
    <s v="Delitos violentos"/>
    <n v="270103008"/>
    <s v="Violencia Psicológica"/>
    <n v="0"/>
    <n v="38420.021376893892"/>
    <n v="16263.578393203048"/>
  </r>
  <r>
    <n v="9"/>
    <n v="9203"/>
    <s v="Araucanía"/>
    <s v="Curacautín"/>
    <n v="4"/>
    <s v="Prevalencia Violencia Psicológica Leve Año"/>
    <x v="0"/>
    <x v="0"/>
    <n v="1"/>
    <s v="Violencia psicológica"/>
    <s v="No sufrió violencia psicológica leve en los últimos 12 meses"/>
    <n v="270103"/>
    <s v="Delitos violentos"/>
    <n v="270103008"/>
    <s v="Violencia Psicológica"/>
    <n v="0"/>
    <n v="38420.021376893892"/>
    <n v="16263.578393203048"/>
  </r>
  <r>
    <n v="9"/>
    <n v="9204"/>
    <s v="Araucanía"/>
    <s v="Ercilla"/>
    <n v="1"/>
    <s v="Prevalencia Violencia Psicológica General Año"/>
    <x v="0"/>
    <x v="0"/>
    <n v="1"/>
    <s v="Violencia psicológica"/>
    <s v="No sufrió violencia psicológica general en los últimos 12 meses"/>
    <n v="270103"/>
    <s v="Delitos violentos"/>
    <n v="270103008"/>
    <s v="Violencia Psicológica"/>
    <n v="0"/>
    <n v="10060.506180105946"/>
    <n v="0"/>
  </r>
  <r>
    <n v="9"/>
    <n v="9204"/>
    <s v="Araucanía"/>
    <s v="Ercilla"/>
    <n v="1"/>
    <s v="Prevalencia Violencia Psicológica General Año"/>
    <x v="0"/>
    <x v="0"/>
    <n v="1"/>
    <s v="Violencia psicológica"/>
    <s v="Sufrió violencia psicológica general en los últimos 12 meses"/>
    <n v="270103"/>
    <s v="Delitos violentos"/>
    <n v="270103008"/>
    <s v="Violencia Psicológica"/>
    <n v="0"/>
    <n v="10543.773377128866"/>
    <n v="0"/>
  </r>
  <r>
    <n v="9"/>
    <n v="9204"/>
    <s v="Araucanía"/>
    <s v="Ercilla"/>
    <n v="2"/>
    <s v="Prevalencia Violencia Psicológica General Vida (año o vida)"/>
    <x v="1"/>
    <x v="1"/>
    <n v="1"/>
    <s v="Violencia psicológica"/>
    <s v="No sufrió violencia psicológica antes ni durante los últimos doce meses"/>
    <n v="270103"/>
    <s v="Delitos violentos"/>
    <n v="270103008"/>
    <s v="Violencia Psicológica"/>
    <n v="0"/>
    <n v="10060.506180105946"/>
    <n v="0"/>
  </r>
  <r>
    <n v="9"/>
    <n v="9204"/>
    <s v="Araucanía"/>
    <s v="Ercilla"/>
    <n v="2"/>
    <s v="Prevalencia Violencia Psicológica General Vida (año o vida)"/>
    <x v="1"/>
    <x v="1"/>
    <n v="1"/>
    <s v="Violencia psicológica"/>
    <s v="Sufrió violencia psicológica antes o durante los últimos doce meses"/>
    <n v="270103"/>
    <s v="Delitos violentos"/>
    <n v="270103008"/>
    <s v="Violencia Psicológica"/>
    <n v="0"/>
    <n v="10543.773377128866"/>
    <n v="0"/>
  </r>
  <r>
    <n v="9"/>
    <n v="9204"/>
    <s v="Araucanía"/>
    <s v="Ercilla"/>
    <n v="3"/>
    <s v="Prevalencia Violencia Psicológica Grave Año"/>
    <x v="0"/>
    <x v="0"/>
    <n v="1"/>
    <s v="Violencia psicológica"/>
    <s v="No sufrió violencia psicológica grave en los últimos 12 meses"/>
    <n v="270103"/>
    <s v="Delitos violentos"/>
    <n v="270103008"/>
    <s v="Violencia Psicológica"/>
    <n v="0"/>
    <n v="20604.279557234808"/>
    <n v="0"/>
  </r>
  <r>
    <n v="9"/>
    <n v="9204"/>
    <s v="Araucanía"/>
    <s v="Ercilla"/>
    <n v="4"/>
    <s v="Prevalencia Violencia Psicológica Leve Año"/>
    <x v="0"/>
    <x v="0"/>
    <n v="1"/>
    <s v="Violencia psicológica"/>
    <s v="No sufrió violencia psicológica leve en los últimos 12 meses"/>
    <n v="270103"/>
    <s v="Delitos violentos"/>
    <n v="270103008"/>
    <s v="Violencia Psicológica"/>
    <n v="0"/>
    <n v="10060.506180105946"/>
    <n v="0"/>
  </r>
  <r>
    <n v="9"/>
    <n v="9204"/>
    <s v="Araucanía"/>
    <s v="Ercilla"/>
    <n v="4"/>
    <s v="Prevalencia Violencia Psicológica Leve Año"/>
    <x v="0"/>
    <x v="0"/>
    <n v="1"/>
    <s v="Violencia psicológica"/>
    <s v="Sufrió violencia psicológica leve en los últimos 12 meses"/>
    <n v="270103"/>
    <s v="Delitos violentos"/>
    <n v="270103008"/>
    <s v="Violencia Psicológica"/>
    <n v="0"/>
    <n v="10543.773377128866"/>
    <n v="0"/>
  </r>
  <r>
    <n v="9"/>
    <n v="9206"/>
    <s v="Araucanía"/>
    <s v="Los Sauces"/>
    <n v="1"/>
    <s v="Prevalencia Violencia Psicológica General Año"/>
    <x v="0"/>
    <x v="0"/>
    <n v="1"/>
    <s v="Violencia psicológica"/>
    <s v="No sufrió violencia psicológica general en los últimos 12 meses"/>
    <n v="270103"/>
    <s v="Delitos violentos"/>
    <n v="270103008"/>
    <s v="Violencia Psicológica"/>
    <n v="0"/>
    <n v="38522.266476504679"/>
    <n v="0"/>
  </r>
  <r>
    <n v="9"/>
    <n v="9206"/>
    <s v="Araucanía"/>
    <s v="Los Sauces"/>
    <n v="2"/>
    <s v="Prevalencia Violencia Psicológica General Vida (año o vida)"/>
    <x v="1"/>
    <x v="1"/>
    <n v="1"/>
    <s v="Violencia psicológica"/>
    <s v="No sufrió violencia psicológica antes ni durante los últimos doce meses"/>
    <n v="270103"/>
    <s v="Delitos violentos"/>
    <n v="270103008"/>
    <s v="Violencia Psicológica"/>
    <n v="0"/>
    <n v="38522.266476504679"/>
    <n v="0"/>
  </r>
  <r>
    <n v="9"/>
    <n v="9206"/>
    <s v="Araucanía"/>
    <s v="Los Sauces"/>
    <n v="3"/>
    <s v="Prevalencia Violencia Psicológica Grave Año"/>
    <x v="0"/>
    <x v="0"/>
    <n v="1"/>
    <s v="Violencia psicológica"/>
    <s v="No sufrió violencia psicológica grave en los últimos 12 meses"/>
    <n v="270103"/>
    <s v="Delitos violentos"/>
    <n v="270103008"/>
    <s v="Violencia Psicológica"/>
    <n v="0"/>
    <n v="38522.266476504679"/>
    <n v="0"/>
  </r>
  <r>
    <n v="9"/>
    <n v="9206"/>
    <s v="Araucanía"/>
    <s v="Los Sauces"/>
    <n v="4"/>
    <s v="Prevalencia Violencia Psicológica Leve Año"/>
    <x v="0"/>
    <x v="0"/>
    <n v="1"/>
    <s v="Violencia psicológica"/>
    <s v="No sufrió violencia psicológica leve en los últimos 12 meses"/>
    <n v="270103"/>
    <s v="Delitos violentos"/>
    <n v="270103008"/>
    <s v="Violencia Psicológica"/>
    <n v="0"/>
    <n v="38522.266476504679"/>
    <n v="0"/>
  </r>
  <r>
    <n v="9"/>
    <n v="9207"/>
    <s v="Araucanía"/>
    <s v="Lumaco"/>
    <n v="1"/>
    <s v="Prevalencia Violencia Psicológica General Año"/>
    <x v="0"/>
    <x v="0"/>
    <n v="1"/>
    <s v="Violencia psicológica"/>
    <s v="No sufrió violencia psicológica general en los últimos 12 meses"/>
    <n v="270103"/>
    <s v="Delitos violentos"/>
    <n v="270103008"/>
    <s v="Violencia Psicológica"/>
    <n v="0"/>
    <n v="16655.055419006752"/>
    <n v="0"/>
  </r>
  <r>
    <n v="9"/>
    <n v="9207"/>
    <s v="Araucanía"/>
    <s v="Lumaco"/>
    <n v="1"/>
    <s v="Prevalencia Violencia Psicológica General Año"/>
    <x v="0"/>
    <x v="0"/>
    <n v="1"/>
    <s v="Violencia psicológica"/>
    <s v="Sufrió violencia psicológica general en los últimos 12 meses"/>
    <n v="270103"/>
    <s v="Delitos violentos"/>
    <n v="270103008"/>
    <s v="Violencia Psicológica"/>
    <n v="0"/>
    <n v="5003.125411238324"/>
    <n v="0"/>
  </r>
  <r>
    <n v="9"/>
    <n v="9207"/>
    <s v="Araucanía"/>
    <s v="Lumaco"/>
    <n v="2"/>
    <s v="Prevalencia Violencia Psicológica General Vida (año o vida)"/>
    <x v="1"/>
    <x v="1"/>
    <n v="1"/>
    <s v="Violencia psicológica"/>
    <s v="No sufrió violencia psicológica antes ni durante los últimos doce meses"/>
    <n v="270103"/>
    <s v="Delitos violentos"/>
    <n v="270103008"/>
    <s v="Violencia Psicológica"/>
    <n v="0"/>
    <n v="16655.055419006752"/>
    <n v="0"/>
  </r>
  <r>
    <n v="9"/>
    <n v="9207"/>
    <s v="Araucanía"/>
    <s v="Lumaco"/>
    <n v="2"/>
    <s v="Prevalencia Violencia Psicológica General Vida (año o vida)"/>
    <x v="1"/>
    <x v="1"/>
    <n v="1"/>
    <s v="Violencia psicológica"/>
    <s v="Sufrió violencia psicológica antes o durante los últimos doce meses"/>
    <n v="270103"/>
    <s v="Delitos violentos"/>
    <n v="270103008"/>
    <s v="Violencia Psicológica"/>
    <n v="0"/>
    <n v="5003.125411238324"/>
    <n v="0"/>
  </r>
  <r>
    <n v="9"/>
    <n v="9207"/>
    <s v="Araucanía"/>
    <s v="Lumaco"/>
    <n v="3"/>
    <s v="Prevalencia Violencia Psicológica Grave Año"/>
    <x v="0"/>
    <x v="0"/>
    <n v="1"/>
    <s v="Violencia psicológica"/>
    <s v="No sufrió violencia psicológica grave en los últimos 12 meses"/>
    <n v="270103"/>
    <s v="Delitos violentos"/>
    <n v="270103008"/>
    <s v="Violencia Psicológica"/>
    <n v="0"/>
    <n v="16655.055419006752"/>
    <n v="0"/>
  </r>
  <r>
    <n v="9"/>
    <n v="9207"/>
    <s v="Araucanía"/>
    <s v="Lumaco"/>
    <n v="3"/>
    <s v="Prevalencia Violencia Psicológica Grave Año"/>
    <x v="0"/>
    <x v="0"/>
    <n v="1"/>
    <s v="Violencia psicológica"/>
    <s v="Sufrió violencia psicológica grave en los últimos 12 meses"/>
    <n v="270103"/>
    <s v="Delitos violentos"/>
    <n v="270103008"/>
    <s v="Violencia Psicológica"/>
    <n v="0"/>
    <n v="5003.125411238324"/>
    <n v="0"/>
  </r>
  <r>
    <n v="9"/>
    <n v="9207"/>
    <s v="Araucanía"/>
    <s v="Lumaco"/>
    <n v="4"/>
    <s v="Prevalencia Violencia Psicológica Leve Año"/>
    <x v="0"/>
    <x v="0"/>
    <n v="1"/>
    <s v="Violencia psicológica"/>
    <s v="No sufrió violencia psicológica leve en los últimos 12 meses"/>
    <n v="270103"/>
    <s v="Delitos violentos"/>
    <n v="270103008"/>
    <s v="Violencia Psicológica"/>
    <n v="0"/>
    <n v="16655.055419006752"/>
    <n v="0"/>
  </r>
  <r>
    <n v="9"/>
    <n v="9207"/>
    <s v="Araucanía"/>
    <s v="Lumaco"/>
    <n v="4"/>
    <s v="Prevalencia Violencia Psicológica Leve Año"/>
    <x v="0"/>
    <x v="0"/>
    <n v="1"/>
    <s v="Violencia psicológica"/>
    <s v="Sufrió violencia psicológica leve en los últimos 12 meses"/>
    <n v="270103"/>
    <s v="Delitos violentos"/>
    <n v="270103008"/>
    <s v="Violencia Psicológica"/>
    <n v="0"/>
    <n v="5003.125411238324"/>
    <n v="0"/>
  </r>
  <r>
    <n v="9"/>
    <n v="9208"/>
    <s v="Araucanía"/>
    <s v="Purén"/>
    <n v="1"/>
    <s v="Prevalencia Violencia Psicológica General Año"/>
    <x v="0"/>
    <x v="0"/>
    <n v="1"/>
    <s v="Violencia psicológica"/>
    <s v="No sufrió violencia psicológica general en los últimos 12 meses"/>
    <n v="270103"/>
    <s v="Delitos violentos"/>
    <n v="270103008"/>
    <s v="Violencia Psicológica"/>
    <n v="0"/>
    <n v="41307.236492900935"/>
    <n v="0"/>
  </r>
  <r>
    <n v="9"/>
    <n v="9208"/>
    <s v="Araucanía"/>
    <s v="Purén"/>
    <n v="1"/>
    <s v="Prevalencia Violencia Psicológica General Año"/>
    <x v="0"/>
    <x v="0"/>
    <n v="1"/>
    <s v="Violencia psicológica"/>
    <s v="Sufrió violencia psicológica general en los últimos 12 meses"/>
    <n v="270103"/>
    <s v="Delitos violentos"/>
    <n v="270103008"/>
    <s v="Violencia Psicológica"/>
    <n v="0"/>
    <n v="19565.562161707807"/>
    <n v="0"/>
  </r>
  <r>
    <n v="9"/>
    <n v="9208"/>
    <s v="Araucanía"/>
    <s v="Purén"/>
    <n v="2"/>
    <s v="Prevalencia Violencia Psicológica General Vida (año o vida)"/>
    <x v="1"/>
    <x v="1"/>
    <n v="1"/>
    <s v="Violencia psicológica"/>
    <s v="No sufrió violencia psicológica antes ni durante los últimos doce meses"/>
    <n v="270103"/>
    <s v="Delitos violentos"/>
    <n v="270103008"/>
    <s v="Violencia Psicológica"/>
    <n v="0"/>
    <n v="26874.472373915087"/>
    <n v="0"/>
  </r>
  <r>
    <n v="9"/>
    <n v="9208"/>
    <s v="Araucanía"/>
    <s v="Purén"/>
    <n v="2"/>
    <s v="Prevalencia Violencia Psicológica General Vida (año o vida)"/>
    <x v="1"/>
    <x v="1"/>
    <n v="1"/>
    <s v="Violencia psicológica"/>
    <s v="Sufrió violencia psicológica antes o durante los últimos doce meses"/>
    <n v="270103"/>
    <s v="Delitos violentos"/>
    <n v="270103008"/>
    <s v="Violencia Psicológica"/>
    <n v="0"/>
    <n v="33998.326280693655"/>
    <n v="0"/>
  </r>
  <r>
    <n v="9"/>
    <n v="9208"/>
    <s v="Araucanía"/>
    <s v="Purén"/>
    <n v="3"/>
    <s v="Prevalencia Violencia Psicológica Grave Año"/>
    <x v="0"/>
    <x v="0"/>
    <n v="1"/>
    <s v="Violencia psicológica"/>
    <s v="No sufrió violencia psicológica grave en los últimos 12 meses"/>
    <n v="270103"/>
    <s v="Delitos violentos"/>
    <n v="270103008"/>
    <s v="Violencia Psicológica"/>
    <n v="0"/>
    <n v="60872.798654608734"/>
    <n v="0"/>
  </r>
  <r>
    <n v="9"/>
    <n v="9208"/>
    <s v="Araucanía"/>
    <s v="Purén"/>
    <n v="4"/>
    <s v="Prevalencia Violencia Psicológica Leve Año"/>
    <x v="0"/>
    <x v="0"/>
    <n v="1"/>
    <s v="Violencia psicológica"/>
    <s v="No sufrió violencia psicológica leve en los últimos 12 meses"/>
    <n v="270103"/>
    <s v="Delitos violentos"/>
    <n v="270103008"/>
    <s v="Violencia Psicológica"/>
    <n v="0"/>
    <n v="41307.236492900935"/>
    <n v="0"/>
  </r>
  <r>
    <n v="9"/>
    <n v="9208"/>
    <s v="Araucanía"/>
    <s v="Purén"/>
    <n v="4"/>
    <s v="Prevalencia Violencia Psicológica Leve Año"/>
    <x v="0"/>
    <x v="0"/>
    <n v="1"/>
    <s v="Violencia psicológica"/>
    <s v="Sufrió violencia psicológica leve en los últimos 12 meses"/>
    <n v="270103"/>
    <s v="Delitos violentos"/>
    <n v="270103008"/>
    <s v="Violencia Psicológica"/>
    <n v="0"/>
    <n v="19565.562161707807"/>
    <n v="0"/>
  </r>
  <r>
    <n v="9"/>
    <n v="9209"/>
    <s v="Araucanía"/>
    <s v="Renaico"/>
    <n v="1"/>
    <s v="Prevalencia Violencia Psicológica General Año"/>
    <x v="0"/>
    <x v="0"/>
    <n v="1"/>
    <s v="Violencia psicológica"/>
    <s v="No sufrió violencia psicológica general en los últimos 12 meses"/>
    <n v="270103"/>
    <s v="Delitos violentos"/>
    <n v="270103008"/>
    <s v="Violencia Psicológica"/>
    <n v="0"/>
    <n v="58172.533707486531"/>
    <n v="0"/>
  </r>
  <r>
    <n v="9"/>
    <n v="9209"/>
    <s v="Araucanía"/>
    <s v="Renaico"/>
    <n v="1"/>
    <s v="Prevalencia Violencia Psicológica General Año"/>
    <x v="0"/>
    <x v="0"/>
    <n v="1"/>
    <s v="Violencia psicológica"/>
    <s v="Sufrió violencia psicológica general en los últimos 12 meses"/>
    <n v="270103"/>
    <s v="Delitos violentos"/>
    <n v="270103008"/>
    <s v="Violencia Psicológica"/>
    <n v="0"/>
    <n v="4766.9425114412925"/>
    <n v="0"/>
  </r>
  <r>
    <n v="9"/>
    <n v="9209"/>
    <s v="Araucanía"/>
    <s v="Renaico"/>
    <n v="2"/>
    <s v="Prevalencia Violencia Psicológica General Vida (año o vida)"/>
    <x v="1"/>
    <x v="1"/>
    <n v="1"/>
    <s v="Violencia psicológica"/>
    <s v="No sufrió violencia psicológica antes ni durante los últimos doce meses"/>
    <n v="270103"/>
    <s v="Delitos violentos"/>
    <n v="270103008"/>
    <s v="Violencia Psicológica"/>
    <n v="0"/>
    <n v="42303.714683095306"/>
    <n v="0"/>
  </r>
  <r>
    <n v="9"/>
    <n v="9209"/>
    <s v="Araucanía"/>
    <s v="Renaico"/>
    <n v="2"/>
    <s v="Prevalencia Violencia Psicológica General Vida (año o vida)"/>
    <x v="1"/>
    <x v="1"/>
    <n v="1"/>
    <s v="Violencia psicológica"/>
    <s v="Sufrió violencia psicológica antes o durante los últimos doce meses"/>
    <n v="270103"/>
    <s v="Delitos violentos"/>
    <n v="270103008"/>
    <s v="Violencia Psicológica"/>
    <n v="0"/>
    <n v="20635.761535832527"/>
    <n v="0"/>
  </r>
  <r>
    <n v="9"/>
    <n v="9209"/>
    <s v="Araucanía"/>
    <s v="Renaico"/>
    <n v="3"/>
    <s v="Prevalencia Violencia Psicológica Grave Año"/>
    <x v="0"/>
    <x v="0"/>
    <n v="1"/>
    <s v="Violencia psicológica"/>
    <s v="No sufrió violencia psicológica grave en los últimos 12 meses"/>
    <n v="270103"/>
    <s v="Delitos violentos"/>
    <n v="270103008"/>
    <s v="Violencia Psicológica"/>
    <n v="0"/>
    <n v="62939.476218927819"/>
    <n v="0"/>
  </r>
  <r>
    <n v="9"/>
    <n v="9209"/>
    <s v="Araucanía"/>
    <s v="Renaico"/>
    <n v="4"/>
    <s v="Prevalencia Violencia Psicológica Leve Año"/>
    <x v="0"/>
    <x v="0"/>
    <n v="1"/>
    <s v="Violencia psicológica"/>
    <s v="No sufrió violencia psicológica leve en los últimos 12 meses"/>
    <n v="270103"/>
    <s v="Delitos violentos"/>
    <n v="270103008"/>
    <s v="Violencia Psicológica"/>
    <n v="0"/>
    <n v="58172.533707486531"/>
    <n v="0"/>
  </r>
  <r>
    <n v="9"/>
    <n v="9209"/>
    <s v="Araucanía"/>
    <s v="Renaico"/>
    <n v="4"/>
    <s v="Prevalencia Violencia Psicológica Leve Año"/>
    <x v="0"/>
    <x v="0"/>
    <n v="1"/>
    <s v="Violencia psicológica"/>
    <s v="Sufrió violencia psicológica leve en los últimos 12 meses"/>
    <n v="270103"/>
    <s v="Delitos violentos"/>
    <n v="270103008"/>
    <s v="Violencia Psicológica"/>
    <n v="0"/>
    <n v="4766.9425114412925"/>
    <n v="0"/>
  </r>
  <r>
    <n v="9"/>
    <n v="9210"/>
    <s v="Araucanía"/>
    <s v="Traiguen"/>
    <n v="1"/>
    <s v="Prevalencia Violencia Psicológica General Año"/>
    <x v="0"/>
    <x v="0"/>
    <n v="1"/>
    <s v="Violencia psicológica"/>
    <s v="No sufrió violencia psicológica general en los últimos 12 meses"/>
    <n v="270103"/>
    <s v="Delitos violentos"/>
    <n v="270103008"/>
    <s v="Violencia Psicológica"/>
    <n v="0"/>
    <n v="7532.8997133752837"/>
    <n v="0"/>
  </r>
  <r>
    <n v="9"/>
    <n v="9210"/>
    <s v="Araucanía"/>
    <s v="Traiguen"/>
    <n v="1"/>
    <s v="Prevalencia Violencia Psicológica General Año"/>
    <x v="0"/>
    <x v="0"/>
    <n v="1"/>
    <s v="Violencia psicológica"/>
    <s v="Sufrió violencia psicológica general en los últimos 12 meses"/>
    <n v="270103"/>
    <s v="Delitos violentos"/>
    <n v="270103008"/>
    <s v="Violencia Psicológica"/>
    <n v="0"/>
    <n v="3027.4615298393928"/>
    <n v="0"/>
  </r>
  <r>
    <n v="9"/>
    <n v="9210"/>
    <s v="Araucanía"/>
    <s v="Traiguen"/>
    <n v="2"/>
    <s v="Prevalencia Violencia Psicológica General Vida (año o vida)"/>
    <x v="1"/>
    <x v="1"/>
    <n v="1"/>
    <s v="Violencia psicológica"/>
    <s v="No sufrió violencia psicológica antes ni durante los últimos doce meses"/>
    <n v="270103"/>
    <s v="Delitos violentos"/>
    <n v="270103008"/>
    <s v="Violencia Psicológica"/>
    <n v="0"/>
    <n v="7532.8997133752837"/>
    <n v="0"/>
  </r>
  <r>
    <n v="9"/>
    <n v="9210"/>
    <s v="Araucanía"/>
    <s v="Traiguen"/>
    <n v="2"/>
    <s v="Prevalencia Violencia Psicológica General Vida (año o vida)"/>
    <x v="1"/>
    <x v="1"/>
    <n v="1"/>
    <s v="Violencia psicológica"/>
    <s v="Sufrió violencia psicológica antes o durante los últimos doce meses"/>
    <n v="270103"/>
    <s v="Delitos violentos"/>
    <n v="270103008"/>
    <s v="Violencia Psicológica"/>
    <n v="0"/>
    <n v="3027.4615298393928"/>
    <n v="0"/>
  </r>
  <r>
    <n v="9"/>
    <n v="9210"/>
    <s v="Araucanía"/>
    <s v="Traiguen"/>
    <n v="3"/>
    <s v="Prevalencia Violencia Psicológica Grave Año"/>
    <x v="0"/>
    <x v="0"/>
    <n v="1"/>
    <s v="Violencia psicológica"/>
    <s v="No sufrió violencia psicológica grave en los últimos 12 meses"/>
    <n v="270103"/>
    <s v="Delitos violentos"/>
    <n v="270103008"/>
    <s v="Violencia Psicológica"/>
    <n v="0"/>
    <n v="7532.8997133752837"/>
    <n v="0"/>
  </r>
  <r>
    <n v="9"/>
    <n v="9210"/>
    <s v="Araucanía"/>
    <s v="Traiguen"/>
    <n v="3"/>
    <s v="Prevalencia Violencia Psicológica Grave Año"/>
    <x v="0"/>
    <x v="0"/>
    <n v="1"/>
    <s v="Violencia psicológica"/>
    <s v="Sufrió violencia psicológica grave en los últimos 12 meses"/>
    <n v="270103"/>
    <s v="Delitos violentos"/>
    <n v="270103008"/>
    <s v="Violencia Psicológica"/>
    <n v="0"/>
    <n v="3027.4615298393928"/>
    <n v="0"/>
  </r>
  <r>
    <n v="9"/>
    <n v="9210"/>
    <s v="Araucanía"/>
    <s v="Traiguen"/>
    <n v="4"/>
    <s v="Prevalencia Violencia Psicológica Leve Año"/>
    <x v="0"/>
    <x v="0"/>
    <n v="1"/>
    <s v="Violencia psicológica"/>
    <s v="No sufrió violencia psicológica leve en los últimos 12 meses"/>
    <n v="270103"/>
    <s v="Delitos violentos"/>
    <n v="270103008"/>
    <s v="Violencia Psicológica"/>
    <n v="0"/>
    <n v="7532.8997133752837"/>
    <n v="0"/>
  </r>
  <r>
    <n v="9"/>
    <n v="9210"/>
    <s v="Araucanía"/>
    <s v="Traiguen"/>
    <n v="4"/>
    <s v="Prevalencia Violencia Psicológica Leve Año"/>
    <x v="0"/>
    <x v="0"/>
    <n v="1"/>
    <s v="Violencia psicológica"/>
    <s v="Sufrió violencia psicológica leve en los últimos 12 meses"/>
    <n v="270103"/>
    <s v="Delitos violentos"/>
    <n v="270103008"/>
    <s v="Violencia Psicológica"/>
    <n v="0"/>
    <n v="3027.4615298393928"/>
    <n v="0"/>
  </r>
  <r>
    <n v="9"/>
    <n v="9211"/>
    <s v="Araucanía"/>
    <s v="Victoria"/>
    <n v="1"/>
    <s v="Prevalencia Violencia Psicológica General Año"/>
    <x v="0"/>
    <x v="0"/>
    <n v="1"/>
    <s v="Violencia psicológica"/>
    <s v="No sufrió violencia psicológica general en los últimos 12 meses"/>
    <n v="270103"/>
    <s v="Delitos violentos"/>
    <n v="270103008"/>
    <s v="Violencia Psicológica"/>
    <n v="22494.272623138604"/>
    <n v="33830.15124232704"/>
    <n v="0"/>
  </r>
  <r>
    <n v="9"/>
    <n v="9211"/>
    <s v="Araucanía"/>
    <s v="Victoria"/>
    <n v="1"/>
    <s v="Prevalencia Violencia Psicológica General Año"/>
    <x v="0"/>
    <x v="0"/>
    <n v="1"/>
    <s v="Violencia psicológica"/>
    <s v="Sufrió violencia psicológica general en los últimos 12 meses"/>
    <n v="270103"/>
    <s v="Delitos violentos"/>
    <n v="270103008"/>
    <s v="Violencia Psicológica"/>
    <n v="776.05956471935849"/>
    <n v="2248.2088266749965"/>
    <n v="0"/>
  </r>
  <r>
    <n v="9"/>
    <n v="9211"/>
    <s v="Araucanía"/>
    <s v="Victoria"/>
    <n v="2"/>
    <s v="Prevalencia Violencia Psicológica General Vida (año o vida)"/>
    <x v="1"/>
    <x v="1"/>
    <n v="1"/>
    <s v="Violencia psicológica"/>
    <s v="No sufrió violencia psicológica antes ni durante los últimos doce meses"/>
    <n v="270103"/>
    <s v="Delitos violentos"/>
    <n v="270103008"/>
    <s v="Violencia Psicológica"/>
    <n v="19733.676975945018"/>
    <n v="27381.832366350132"/>
    <n v="0"/>
  </r>
  <r>
    <n v="9"/>
    <n v="9211"/>
    <s v="Araucanía"/>
    <s v="Victoria"/>
    <n v="2"/>
    <s v="Prevalencia Violencia Psicológica General Vida (año o vida)"/>
    <x v="1"/>
    <x v="1"/>
    <n v="1"/>
    <s v="Violencia psicológica"/>
    <s v="Sufrió violencia psicológica antes o durante los últimos doce meses"/>
    <n v="270103"/>
    <s v="Delitos violentos"/>
    <n v="270103008"/>
    <s v="Violencia Psicológica"/>
    <n v="3536.6552119129437"/>
    <n v="8696.5277026519034"/>
    <n v="0"/>
  </r>
  <r>
    <n v="9"/>
    <n v="9211"/>
    <s v="Araucanía"/>
    <s v="Victoria"/>
    <n v="3"/>
    <s v="Prevalencia Violencia Psicológica Grave Año"/>
    <x v="0"/>
    <x v="0"/>
    <n v="1"/>
    <s v="Violencia psicológica"/>
    <s v="No sufrió violencia psicológica grave en los últimos 12 meses"/>
    <n v="270103"/>
    <s v="Delitos violentos"/>
    <n v="270103008"/>
    <s v="Violencia Psicológica"/>
    <n v="22892.325315005728"/>
    <n v="36078.360069002032"/>
    <n v="0"/>
  </r>
  <r>
    <n v="9"/>
    <n v="9211"/>
    <s v="Araucanía"/>
    <s v="Victoria"/>
    <n v="3"/>
    <s v="Prevalencia Violencia Psicológica Grave Año"/>
    <x v="0"/>
    <x v="0"/>
    <n v="1"/>
    <s v="Violencia psicológica"/>
    <s v="Sufrió violencia psicológica grave en los últimos 12 meses"/>
    <n v="270103"/>
    <s v="Delitos violentos"/>
    <n v="270103008"/>
    <s v="Violencia Psicológica"/>
    <n v="378.0068728522337"/>
    <n v="0"/>
    <n v="0"/>
  </r>
  <r>
    <n v="9"/>
    <n v="9211"/>
    <s v="Araucanía"/>
    <s v="Victoria"/>
    <n v="4"/>
    <s v="Prevalencia Violencia Psicológica Leve Año"/>
    <x v="0"/>
    <x v="0"/>
    <n v="1"/>
    <s v="Violencia psicológica"/>
    <s v="No sufrió violencia psicológica leve en los últimos 12 meses"/>
    <n v="270103"/>
    <s v="Delitos violentos"/>
    <n v="270103008"/>
    <s v="Violencia Psicológica"/>
    <n v="22494.272623138604"/>
    <n v="33830.15124232704"/>
    <n v="0"/>
  </r>
  <r>
    <n v="9"/>
    <n v="9211"/>
    <s v="Araucanía"/>
    <s v="Victoria"/>
    <n v="4"/>
    <s v="Prevalencia Violencia Psicológica Leve Año"/>
    <x v="0"/>
    <x v="0"/>
    <n v="1"/>
    <s v="Violencia psicológica"/>
    <s v="Sufrió violencia psicológica leve en los últimos 12 meses"/>
    <n v="270103"/>
    <s v="Delitos violentos"/>
    <n v="270103008"/>
    <s v="Violencia Psicológica"/>
    <n v="776.05956471935849"/>
    <n v="2248.2088266749965"/>
    <n v="0"/>
  </r>
  <r>
    <n v="10"/>
    <n v="10101"/>
    <s v="Los Lagos"/>
    <s v="Puerto Montt"/>
    <n v="1"/>
    <s v="Prevalencia Violencia Psicológica General Año"/>
    <x v="0"/>
    <x v="0"/>
    <n v="1"/>
    <s v="Violencia psicológica"/>
    <s v="No sufrió violencia psicológica general en los últimos 12 meses"/>
    <n v="270103"/>
    <s v="Delitos violentos"/>
    <n v="270103008"/>
    <s v="Violencia Psicológica"/>
    <n v="17926.556751025444"/>
    <n v="20129.8349379967"/>
    <n v="29322.443082055819"/>
  </r>
  <r>
    <n v="10"/>
    <n v="10101"/>
    <s v="Los Lagos"/>
    <s v="Puerto Montt"/>
    <n v="1"/>
    <s v="Prevalencia Violencia Psicológica General Año"/>
    <x v="0"/>
    <x v="0"/>
    <n v="1"/>
    <s v="Violencia psicológica"/>
    <s v="Sufrió violencia psicológica general en los últimos 12 meses"/>
    <n v="270103"/>
    <s v="Delitos violentos"/>
    <n v="270103008"/>
    <s v="Violencia Psicológica"/>
    <n v="4583.7610411993564"/>
    <n v="3724.0424074121265"/>
    <n v="1846.7970195375899"/>
  </r>
  <r>
    <n v="10"/>
    <n v="10101"/>
    <s v="Los Lagos"/>
    <s v="Puerto Montt"/>
    <n v="2"/>
    <s v="Prevalencia Violencia Psicológica General Vida (año o vida)"/>
    <x v="1"/>
    <x v="1"/>
    <n v="1"/>
    <s v="Violencia psicológica"/>
    <s v="No sufrió violencia psicológica antes ni durante los últimos doce meses"/>
    <n v="270103"/>
    <s v="Delitos violentos"/>
    <n v="270103008"/>
    <s v="Violencia Psicológica"/>
    <n v="13769.869934565977"/>
    <n v="18385.255948336817"/>
    <n v="26251.926519994886"/>
  </r>
  <r>
    <n v="10"/>
    <n v="10101"/>
    <s v="Los Lagos"/>
    <s v="Puerto Montt"/>
    <n v="2"/>
    <s v="Prevalencia Violencia Psicológica General Vida (año o vida)"/>
    <x v="1"/>
    <x v="1"/>
    <n v="1"/>
    <s v="Violencia psicológica"/>
    <s v="Sufrió violencia psicológica antes o durante los últimos doce meses"/>
    <n v="270103"/>
    <s v="Delitos violentos"/>
    <n v="270103008"/>
    <s v="Violencia Psicológica"/>
    <n v="8740.4478576588226"/>
    <n v="5468.6213970720073"/>
    <n v="4917.313581598527"/>
  </r>
  <r>
    <n v="10"/>
    <n v="10101"/>
    <s v="Los Lagos"/>
    <s v="Puerto Montt"/>
    <n v="3"/>
    <s v="Prevalencia Violencia Psicológica Grave Año"/>
    <x v="0"/>
    <x v="0"/>
    <n v="1"/>
    <s v="Violencia psicológica"/>
    <s v="No sufrió violencia psicológica grave en los últimos 12 meses"/>
    <n v="270103"/>
    <s v="Delitos violentos"/>
    <n v="270103008"/>
    <s v="Violencia Psicológica"/>
    <n v="21944.264912747596"/>
    <n v="23101.825499157829"/>
    <n v="30716.857381602909"/>
  </r>
  <r>
    <n v="10"/>
    <n v="10101"/>
    <s v="Los Lagos"/>
    <s v="Puerto Montt"/>
    <n v="3"/>
    <s v="Prevalencia Violencia Psicológica Grave Año"/>
    <x v="0"/>
    <x v="0"/>
    <n v="1"/>
    <s v="Violencia psicológica"/>
    <s v="Sufrió violencia psicológica grave en los últimos 12 meses"/>
    <n v="270103"/>
    <s v="Delitos violentos"/>
    <n v="270103008"/>
    <s v="Violencia Psicológica"/>
    <n v="566.05287947720365"/>
    <n v="752.05184625099571"/>
    <n v="452.38271999049732"/>
  </r>
  <r>
    <n v="10"/>
    <n v="10101"/>
    <s v="Los Lagos"/>
    <s v="Puerto Montt"/>
    <n v="4"/>
    <s v="Prevalencia Violencia Psicológica Leve Año"/>
    <x v="0"/>
    <x v="0"/>
    <n v="1"/>
    <s v="Violencia psicológica"/>
    <s v="No sufrió violencia psicológica leve en los últimos 12 meses"/>
    <n v="270103"/>
    <s v="Delitos violentos"/>
    <n v="270103008"/>
    <s v="Violencia Psicológica"/>
    <n v="17926.556751025444"/>
    <n v="20265.653210503053"/>
    <n v="29322.443082055819"/>
  </r>
  <r>
    <n v="10"/>
    <n v="10101"/>
    <s v="Los Lagos"/>
    <s v="Puerto Montt"/>
    <n v="4"/>
    <s v="Prevalencia Violencia Psicológica Leve Año"/>
    <x v="0"/>
    <x v="0"/>
    <n v="1"/>
    <s v="Violencia psicológica"/>
    <s v="Sufrió violencia psicológica leve en los últimos 12 meses"/>
    <n v="270103"/>
    <s v="Delitos violentos"/>
    <n v="270103008"/>
    <s v="Violencia Psicológica"/>
    <n v="4583.7610411993564"/>
    <n v="3588.2241349057754"/>
    <n v="1846.7970195375899"/>
  </r>
  <r>
    <n v="10"/>
    <n v="10102"/>
    <s v="Los Lagos"/>
    <s v="Calbuco"/>
    <n v="1"/>
    <s v="Prevalencia Violencia Psicológica General Año"/>
    <x v="0"/>
    <x v="0"/>
    <n v="1"/>
    <s v="Violencia psicológica"/>
    <s v="No sufrió violencia psicológica general en los últimos 12 meses"/>
    <n v="270103"/>
    <s v="Delitos violentos"/>
    <n v="270103008"/>
    <s v="Violencia Psicológica"/>
    <n v="0"/>
    <n v="11702.121086846952"/>
    <n v="0"/>
  </r>
  <r>
    <n v="10"/>
    <n v="10102"/>
    <s v="Los Lagos"/>
    <s v="Calbuco"/>
    <n v="1"/>
    <s v="Prevalencia Violencia Psicológica General Año"/>
    <x v="0"/>
    <x v="0"/>
    <n v="1"/>
    <s v="Violencia psicológica"/>
    <s v="Sufrió violencia psicológica general en los últimos 12 meses"/>
    <n v="270103"/>
    <s v="Delitos violentos"/>
    <n v="270103008"/>
    <s v="Violencia Psicológica"/>
    <n v="0"/>
    <n v="3852.3499657165662"/>
    <n v="0"/>
  </r>
  <r>
    <n v="10"/>
    <n v="10102"/>
    <s v="Los Lagos"/>
    <s v="Calbuco"/>
    <n v="2"/>
    <s v="Prevalencia Violencia Psicológica General Vida (año o vida)"/>
    <x v="1"/>
    <x v="1"/>
    <n v="1"/>
    <s v="Violencia psicológica"/>
    <s v="No sufrió violencia psicológica antes ni durante los últimos doce meses"/>
    <n v="270103"/>
    <s v="Delitos violentos"/>
    <n v="270103008"/>
    <s v="Violencia Psicológica"/>
    <n v="0"/>
    <n v="9425.5625359215319"/>
    <n v="0"/>
  </r>
  <r>
    <n v="10"/>
    <n v="10102"/>
    <s v="Los Lagos"/>
    <s v="Calbuco"/>
    <n v="2"/>
    <s v="Prevalencia Violencia Psicológica General Vida (año o vida)"/>
    <x v="1"/>
    <x v="1"/>
    <n v="1"/>
    <s v="Violencia psicológica"/>
    <s v="Sufrió violencia psicológica antes o durante los últimos doce meses"/>
    <n v="270103"/>
    <s v="Delitos violentos"/>
    <n v="270103008"/>
    <s v="Violencia Psicológica"/>
    <n v="0"/>
    <n v="6128.9085166419882"/>
    <n v="0"/>
  </r>
  <r>
    <n v="10"/>
    <n v="10102"/>
    <s v="Los Lagos"/>
    <s v="Calbuco"/>
    <n v="3"/>
    <s v="Prevalencia Violencia Psicológica Grave Año"/>
    <x v="0"/>
    <x v="0"/>
    <n v="1"/>
    <s v="Violencia psicológica"/>
    <s v="No sufrió violencia psicológica grave en los últimos 12 meses"/>
    <n v="270103"/>
    <s v="Delitos violentos"/>
    <n v="270103008"/>
    <s v="Violencia Psicológica"/>
    <n v="0"/>
    <n v="15554.47105256352"/>
    <n v="0"/>
  </r>
  <r>
    <n v="10"/>
    <n v="10102"/>
    <s v="Los Lagos"/>
    <s v="Calbuco"/>
    <n v="4"/>
    <s v="Prevalencia Violencia Psicológica Leve Año"/>
    <x v="0"/>
    <x v="0"/>
    <n v="1"/>
    <s v="Violencia psicológica"/>
    <s v="No sufrió violencia psicológica leve en los últimos 12 meses"/>
    <n v="270103"/>
    <s v="Delitos violentos"/>
    <n v="270103008"/>
    <s v="Violencia Psicológica"/>
    <n v="0"/>
    <n v="11702.121086846952"/>
    <n v="0"/>
  </r>
  <r>
    <n v="10"/>
    <n v="10102"/>
    <s v="Los Lagos"/>
    <s v="Calbuco"/>
    <n v="4"/>
    <s v="Prevalencia Violencia Psicológica Leve Año"/>
    <x v="0"/>
    <x v="0"/>
    <n v="1"/>
    <s v="Violencia psicológica"/>
    <s v="Sufrió violencia psicológica leve en los últimos 12 meses"/>
    <n v="270103"/>
    <s v="Delitos violentos"/>
    <n v="270103008"/>
    <s v="Violencia Psicológica"/>
    <n v="0"/>
    <n v="3852.3499657165662"/>
    <n v="0"/>
  </r>
  <r>
    <n v="10"/>
    <n v="10104"/>
    <s v="Los Lagos"/>
    <s v="Fresia"/>
    <n v="1"/>
    <s v="Prevalencia Violencia Psicológica General Año"/>
    <x v="0"/>
    <x v="0"/>
    <n v="1"/>
    <s v="Violencia psicológica"/>
    <s v="No sufrió violencia psicológica general en los últimos 12 meses"/>
    <n v="270103"/>
    <s v="Delitos violentos"/>
    <n v="270103008"/>
    <s v="Violencia Psicológica"/>
    <n v="0"/>
    <n v="12965.00756564501"/>
    <n v="0"/>
  </r>
  <r>
    <n v="10"/>
    <n v="10104"/>
    <s v="Los Lagos"/>
    <s v="Fresia"/>
    <n v="2"/>
    <s v="Prevalencia Violencia Psicológica General Vida (año o vida)"/>
    <x v="1"/>
    <x v="1"/>
    <n v="1"/>
    <s v="Violencia psicológica"/>
    <s v="No sufrió violencia psicológica antes ni durante los últimos doce meses"/>
    <n v="270103"/>
    <s v="Delitos violentos"/>
    <n v="270103008"/>
    <s v="Violencia Psicológica"/>
    <n v="0"/>
    <n v="12965.00756564501"/>
    <n v="0"/>
  </r>
  <r>
    <n v="10"/>
    <n v="10104"/>
    <s v="Los Lagos"/>
    <s v="Fresia"/>
    <n v="3"/>
    <s v="Prevalencia Violencia Psicológica Grave Año"/>
    <x v="0"/>
    <x v="0"/>
    <n v="1"/>
    <s v="Violencia psicológica"/>
    <s v="No sufrió violencia psicológica grave en los últimos 12 meses"/>
    <n v="270103"/>
    <s v="Delitos violentos"/>
    <n v="270103008"/>
    <s v="Violencia Psicológica"/>
    <n v="0"/>
    <n v="12965.00756564501"/>
    <n v="0"/>
  </r>
  <r>
    <n v="10"/>
    <n v="10104"/>
    <s v="Los Lagos"/>
    <s v="Fresia"/>
    <n v="4"/>
    <s v="Prevalencia Violencia Psicológica Leve Año"/>
    <x v="0"/>
    <x v="0"/>
    <n v="1"/>
    <s v="Violencia psicológica"/>
    <s v="No sufrió violencia psicológica leve en los últimos 12 meses"/>
    <n v="270103"/>
    <s v="Delitos violentos"/>
    <n v="270103008"/>
    <s v="Violencia Psicológica"/>
    <n v="0"/>
    <n v="12965.00756564501"/>
    <n v="0"/>
  </r>
  <r>
    <n v="10"/>
    <n v="10105"/>
    <s v="Los Lagos"/>
    <s v="Frutillar"/>
    <n v="1"/>
    <s v="Prevalencia Violencia Psicológica General Año"/>
    <x v="0"/>
    <x v="0"/>
    <n v="1"/>
    <s v="Violencia psicológica"/>
    <s v="No sufrió violencia psicológica general en los últimos 12 meses"/>
    <n v="270103"/>
    <s v="Delitos violentos"/>
    <n v="270103008"/>
    <s v="Violencia Psicológica"/>
    <n v="0"/>
    <n v="9546.9225102109831"/>
    <n v="22905.468603678211"/>
  </r>
  <r>
    <n v="10"/>
    <n v="10105"/>
    <s v="Los Lagos"/>
    <s v="Frutillar"/>
    <n v="1"/>
    <s v="Prevalencia Violencia Psicológica General Año"/>
    <x v="0"/>
    <x v="0"/>
    <n v="1"/>
    <s v="Violencia psicológica"/>
    <s v="Sufrió violencia psicológica general en los últimos 12 meses"/>
    <n v="270103"/>
    <s v="Delitos violentos"/>
    <n v="270103008"/>
    <s v="Violencia Psicológica"/>
    <n v="0"/>
    <n v="0"/>
    <n v="7966.8134128002184"/>
  </r>
  <r>
    <n v="10"/>
    <n v="10105"/>
    <s v="Los Lagos"/>
    <s v="Frutillar"/>
    <n v="2"/>
    <s v="Prevalencia Violencia Psicológica General Vida (año o vida)"/>
    <x v="1"/>
    <x v="1"/>
    <n v="1"/>
    <s v="Violencia psicológica"/>
    <s v="No sufrió violencia psicológica antes ni durante los últimos doce meses"/>
    <n v="270103"/>
    <s v="Delitos violentos"/>
    <n v="270103008"/>
    <s v="Violencia Psicológica"/>
    <n v="0"/>
    <n v="9546.9225102109831"/>
    <n v="16894.073213301319"/>
  </r>
  <r>
    <n v="10"/>
    <n v="10105"/>
    <s v="Los Lagos"/>
    <s v="Frutillar"/>
    <n v="2"/>
    <s v="Prevalencia Violencia Psicológica General Vida (año o vida)"/>
    <x v="1"/>
    <x v="1"/>
    <n v="1"/>
    <s v="Violencia psicológica"/>
    <s v="Sufrió violencia psicológica antes o durante los últimos doce meses"/>
    <n v="270103"/>
    <s v="Delitos violentos"/>
    <n v="270103008"/>
    <s v="Violencia Psicológica"/>
    <n v="0"/>
    <n v="0"/>
    <n v="13978.208803177107"/>
  </r>
  <r>
    <n v="10"/>
    <n v="10105"/>
    <s v="Los Lagos"/>
    <s v="Frutillar"/>
    <n v="3"/>
    <s v="Prevalencia Violencia Psicológica Grave Año"/>
    <x v="0"/>
    <x v="0"/>
    <n v="1"/>
    <s v="Violencia psicológica"/>
    <s v="No sufrió violencia psicológica grave en los últimos 12 meses"/>
    <n v="270103"/>
    <s v="Delitos violentos"/>
    <n v="270103008"/>
    <s v="Violencia Psicológica"/>
    <n v="0"/>
    <n v="9546.9225102109831"/>
    <n v="28270.355991655204"/>
  </r>
  <r>
    <n v="10"/>
    <n v="10105"/>
    <s v="Los Lagos"/>
    <s v="Frutillar"/>
    <n v="3"/>
    <s v="Prevalencia Violencia Psicológica Grave Año"/>
    <x v="0"/>
    <x v="0"/>
    <n v="1"/>
    <s v="Violencia psicológica"/>
    <s v="Sufrió violencia psicológica grave en los últimos 12 meses"/>
    <n v="270103"/>
    <s v="Delitos violentos"/>
    <n v="270103008"/>
    <s v="Violencia Psicológica"/>
    <n v="0"/>
    <n v="0"/>
    <n v="2601.9260248232213"/>
  </r>
  <r>
    <n v="10"/>
    <n v="10105"/>
    <s v="Los Lagos"/>
    <s v="Frutillar"/>
    <n v="4"/>
    <s v="Prevalencia Violencia Psicológica Leve Año"/>
    <x v="0"/>
    <x v="0"/>
    <n v="1"/>
    <s v="Violencia psicológica"/>
    <s v="No sufrió violencia psicológica leve en los últimos 12 meses"/>
    <n v="270103"/>
    <s v="Delitos violentos"/>
    <n v="270103008"/>
    <s v="Violencia Psicológica"/>
    <n v="0"/>
    <n v="9546.9225102109831"/>
    <n v="22905.468603678211"/>
  </r>
  <r>
    <n v="10"/>
    <n v="10105"/>
    <s v="Los Lagos"/>
    <s v="Frutillar"/>
    <n v="4"/>
    <s v="Prevalencia Violencia Psicológica Leve Año"/>
    <x v="0"/>
    <x v="0"/>
    <n v="1"/>
    <s v="Violencia psicológica"/>
    <s v="Sufrió violencia psicológica leve en los últimos 12 meses"/>
    <n v="270103"/>
    <s v="Delitos violentos"/>
    <n v="270103008"/>
    <s v="Violencia Psicológica"/>
    <n v="0"/>
    <n v="0"/>
    <n v="7966.8134128002184"/>
  </r>
  <r>
    <n v="10"/>
    <n v="10107"/>
    <s v="Los Lagos"/>
    <s v="Llanquihue"/>
    <n v="1"/>
    <s v="Prevalencia Violencia Psicológica General Año"/>
    <x v="0"/>
    <x v="0"/>
    <n v="1"/>
    <s v="Violencia psicológica"/>
    <s v="No sufrió violencia psicológica general en los últimos 12 meses"/>
    <n v="270103"/>
    <s v="Delitos violentos"/>
    <n v="270103008"/>
    <s v="Violencia Psicológica"/>
    <n v="0"/>
    <n v="34676.621850663229"/>
    <n v="34539.891109944503"/>
  </r>
  <r>
    <n v="10"/>
    <n v="10107"/>
    <s v="Los Lagos"/>
    <s v="Llanquihue"/>
    <n v="1"/>
    <s v="Prevalencia Violencia Psicológica General Año"/>
    <x v="0"/>
    <x v="0"/>
    <n v="1"/>
    <s v="Violencia psicológica"/>
    <s v="Sufrió violencia psicológica general en los últimos 12 meses"/>
    <n v="270103"/>
    <s v="Delitos violentos"/>
    <n v="270103008"/>
    <s v="Violencia Psicológica"/>
    <n v="0"/>
    <n v="7387.5974252346296"/>
    <n v="4054.9500289885573"/>
  </r>
  <r>
    <n v="10"/>
    <n v="10107"/>
    <s v="Los Lagos"/>
    <s v="Llanquihue"/>
    <n v="2"/>
    <s v="Prevalencia Violencia Psicológica General Vida (año o vida)"/>
    <x v="1"/>
    <x v="1"/>
    <n v="1"/>
    <s v="Violencia psicológica"/>
    <s v="No sufrió violencia psicológica antes ni durante los últimos doce meses"/>
    <n v="270103"/>
    <s v="Delitos violentos"/>
    <n v="270103008"/>
    <s v="Violencia Psicológica"/>
    <n v="0"/>
    <n v="30837.915284017206"/>
    <n v="16559.812619413147"/>
  </r>
  <r>
    <n v="10"/>
    <n v="10107"/>
    <s v="Los Lagos"/>
    <s v="Llanquihue"/>
    <n v="2"/>
    <s v="Prevalencia Violencia Psicológica General Vida (año o vida)"/>
    <x v="1"/>
    <x v="1"/>
    <n v="1"/>
    <s v="Violencia psicológica"/>
    <s v="Sufrió violencia psicológica antes o durante los últimos doce meses"/>
    <n v="270103"/>
    <s v="Delitos violentos"/>
    <n v="270103008"/>
    <s v="Violencia Psicológica"/>
    <n v="0"/>
    <n v="11226.303991880657"/>
    <n v="22035.028519519918"/>
  </r>
  <r>
    <n v="10"/>
    <n v="10107"/>
    <s v="Los Lagos"/>
    <s v="Llanquihue"/>
    <n v="3"/>
    <s v="Prevalencia Violencia Psicológica Grave Año"/>
    <x v="0"/>
    <x v="0"/>
    <n v="1"/>
    <s v="Violencia psicológica"/>
    <s v="No sufrió violencia psicológica grave en los últimos 12 meses"/>
    <n v="270103"/>
    <s v="Delitos violentos"/>
    <n v="270103008"/>
    <s v="Violencia Psicológica"/>
    <n v="0"/>
    <n v="42064.219275897849"/>
    <n v="36121.224013655366"/>
  </r>
  <r>
    <n v="10"/>
    <n v="10107"/>
    <s v="Los Lagos"/>
    <s v="Llanquihue"/>
    <n v="3"/>
    <s v="Prevalencia Violencia Psicológica Grave Año"/>
    <x v="0"/>
    <x v="0"/>
    <n v="1"/>
    <s v="Violencia psicológica"/>
    <s v="Sufrió violencia psicológica grave en los últimos 12 meses"/>
    <n v="270103"/>
    <s v="Delitos violentos"/>
    <n v="270103008"/>
    <s v="Violencia Psicológica"/>
    <n v="0"/>
    <n v="0"/>
    <n v="2473.617125277693"/>
  </r>
  <r>
    <n v="10"/>
    <n v="10107"/>
    <s v="Los Lagos"/>
    <s v="Llanquihue"/>
    <n v="4"/>
    <s v="Prevalencia Violencia Psicológica Leve Año"/>
    <x v="0"/>
    <x v="0"/>
    <n v="1"/>
    <s v="Violencia psicológica"/>
    <s v="No sufrió violencia psicológica leve en los últimos 12 meses"/>
    <n v="270103"/>
    <s v="Delitos violentos"/>
    <n v="270103008"/>
    <s v="Violencia Psicológica"/>
    <n v="0"/>
    <n v="34676.621850663229"/>
    <n v="37013.508235222194"/>
  </r>
  <r>
    <n v="10"/>
    <n v="10107"/>
    <s v="Los Lagos"/>
    <s v="Llanquihue"/>
    <n v="4"/>
    <s v="Prevalencia Violencia Psicológica Leve Año"/>
    <x v="0"/>
    <x v="0"/>
    <n v="1"/>
    <s v="Violencia psicológica"/>
    <s v="Sufrió violencia psicológica leve en los últimos 12 meses"/>
    <n v="270103"/>
    <s v="Delitos violentos"/>
    <n v="270103008"/>
    <s v="Violencia Psicológica"/>
    <n v="0"/>
    <n v="7387.5974252346296"/>
    <n v="1581.3329037108638"/>
  </r>
  <r>
    <n v="10"/>
    <n v="10108"/>
    <s v="Los Lagos"/>
    <s v="Maullín"/>
    <n v="1"/>
    <s v="Prevalencia Violencia Psicológica General Año"/>
    <x v="0"/>
    <x v="0"/>
    <n v="1"/>
    <s v="Violencia psicológica"/>
    <s v="No sufrió violencia psicológica general en los últimos 12 meses"/>
    <n v="270103"/>
    <s v="Delitos violentos"/>
    <n v="270103008"/>
    <s v="Violencia Psicológica"/>
    <n v="0"/>
    <n v="8588.0811295473995"/>
    <n v="0"/>
  </r>
  <r>
    <n v="10"/>
    <n v="10108"/>
    <s v="Los Lagos"/>
    <s v="Maullín"/>
    <n v="1"/>
    <s v="Prevalencia Violencia Psicológica General Año"/>
    <x v="0"/>
    <x v="0"/>
    <n v="1"/>
    <s v="Violencia psicológica"/>
    <s v="Sufrió violencia psicológica general en los últimos 12 meses"/>
    <n v="270103"/>
    <s v="Delitos violentos"/>
    <n v="270103008"/>
    <s v="Violencia Psicológica"/>
    <n v="0"/>
    <n v="3099.6218725620984"/>
    <n v="0"/>
  </r>
  <r>
    <n v="10"/>
    <n v="10108"/>
    <s v="Los Lagos"/>
    <s v="Maullín"/>
    <n v="2"/>
    <s v="Prevalencia Violencia Psicológica General Vida (año o vida)"/>
    <x v="1"/>
    <x v="1"/>
    <n v="1"/>
    <s v="Violencia psicológica"/>
    <s v="No sufrió violencia psicológica antes ni durante los últimos doce meses"/>
    <n v="270103"/>
    <s v="Delitos violentos"/>
    <n v="270103008"/>
    <s v="Violencia Psicológica"/>
    <n v="0"/>
    <n v="5445.1607149063047"/>
    <n v="0"/>
  </r>
  <r>
    <n v="10"/>
    <n v="10108"/>
    <s v="Los Lagos"/>
    <s v="Maullín"/>
    <n v="2"/>
    <s v="Prevalencia Violencia Psicológica General Vida (año o vida)"/>
    <x v="1"/>
    <x v="1"/>
    <n v="1"/>
    <s v="Violencia psicológica"/>
    <s v="Sufrió violencia psicológica antes o durante los últimos doce meses"/>
    <n v="270103"/>
    <s v="Delitos violentos"/>
    <n v="270103008"/>
    <s v="Violencia Psicológica"/>
    <n v="0"/>
    <n v="6242.5422872031922"/>
    <n v="0"/>
  </r>
  <r>
    <n v="10"/>
    <n v="10108"/>
    <s v="Los Lagos"/>
    <s v="Maullín"/>
    <n v="3"/>
    <s v="Prevalencia Violencia Psicológica Grave Año"/>
    <x v="0"/>
    <x v="0"/>
    <n v="1"/>
    <s v="Violencia psicológica"/>
    <s v="No sufrió violencia psicológica grave en los últimos 12 meses"/>
    <n v="270103"/>
    <s v="Delitos violentos"/>
    <n v="270103008"/>
    <s v="Violencia Psicológica"/>
    <n v="0"/>
    <n v="11687.703002109498"/>
    <n v="0"/>
  </r>
  <r>
    <n v="10"/>
    <n v="10108"/>
    <s v="Los Lagos"/>
    <s v="Maullín"/>
    <n v="4"/>
    <s v="Prevalencia Violencia Psicológica Leve Año"/>
    <x v="0"/>
    <x v="0"/>
    <n v="1"/>
    <s v="Violencia psicológica"/>
    <s v="No sufrió violencia psicológica leve en los últimos 12 meses"/>
    <n v="270103"/>
    <s v="Delitos violentos"/>
    <n v="270103008"/>
    <s v="Violencia Psicológica"/>
    <n v="0"/>
    <n v="8588.0811295473995"/>
    <n v="0"/>
  </r>
  <r>
    <n v="10"/>
    <n v="10108"/>
    <s v="Los Lagos"/>
    <s v="Maullín"/>
    <n v="4"/>
    <s v="Prevalencia Violencia Psicológica Leve Año"/>
    <x v="0"/>
    <x v="0"/>
    <n v="1"/>
    <s v="Violencia psicológica"/>
    <s v="Sufrió violencia psicológica leve en los últimos 12 meses"/>
    <n v="270103"/>
    <s v="Delitos violentos"/>
    <n v="270103008"/>
    <s v="Violencia Psicológica"/>
    <n v="0"/>
    <n v="3099.6218725620984"/>
    <n v="0"/>
  </r>
  <r>
    <n v="10"/>
    <n v="10109"/>
    <s v="Los Lagos"/>
    <s v="Puerto Varas"/>
    <n v="1"/>
    <s v="Prevalencia Violencia Psicológica General Año"/>
    <x v="0"/>
    <x v="0"/>
    <n v="1"/>
    <s v="Violencia psicológica"/>
    <s v="No sufrió violencia psicológica general en los últimos 12 meses"/>
    <n v="270103"/>
    <s v="Delitos violentos"/>
    <n v="270103008"/>
    <s v="Violencia Psicológica"/>
    <n v="13298.725814063237"/>
    <n v="13961.018665556125"/>
    <n v="42349.02183872772"/>
  </r>
  <r>
    <n v="10"/>
    <n v="10109"/>
    <s v="Los Lagos"/>
    <s v="Puerto Varas"/>
    <n v="1"/>
    <s v="Prevalencia Violencia Psicológica General Año"/>
    <x v="0"/>
    <x v="0"/>
    <n v="1"/>
    <s v="Violencia psicológica"/>
    <s v="Sufrió violencia psicológica general en los últimos 12 meses"/>
    <n v="270103"/>
    <s v="Delitos violentos"/>
    <n v="270103008"/>
    <s v="Violencia Psicológica"/>
    <n v="6012.2699386503064"/>
    <n v="2966.8755320886421"/>
    <n v="7373.3256301286456"/>
  </r>
  <r>
    <n v="10"/>
    <n v="10109"/>
    <s v="Los Lagos"/>
    <s v="Puerto Varas"/>
    <n v="2"/>
    <s v="Prevalencia Violencia Psicológica General Vida (año o vida)"/>
    <x v="1"/>
    <x v="1"/>
    <n v="1"/>
    <s v="Violencia psicológica"/>
    <s v="No sufrió violencia psicológica antes ni durante los últimos doce meses"/>
    <n v="270103"/>
    <s v="Delitos violentos"/>
    <n v="270103008"/>
    <s v="Violencia Psicológica"/>
    <n v="12661.632845681925"/>
    <n v="11941.495608142097"/>
    <n v="33034.432840735368"/>
  </r>
  <r>
    <n v="10"/>
    <n v="10109"/>
    <s v="Los Lagos"/>
    <s v="Puerto Varas"/>
    <n v="2"/>
    <s v="Prevalencia Violencia Psicológica General Vida (año o vida)"/>
    <x v="1"/>
    <x v="1"/>
    <n v="1"/>
    <s v="Violencia psicológica"/>
    <s v="Sufrió violencia psicológica antes o durante los últimos doce meses"/>
    <n v="270103"/>
    <s v="Delitos violentos"/>
    <n v="270103008"/>
    <s v="Violencia Psicológica"/>
    <n v="6649.3629070316183"/>
    <n v="4986.398589502669"/>
    <n v="16687.914628121001"/>
  </r>
  <r>
    <n v="10"/>
    <n v="10109"/>
    <s v="Los Lagos"/>
    <s v="Puerto Varas"/>
    <n v="3"/>
    <s v="Prevalencia Violencia Psicológica Grave Año"/>
    <x v="0"/>
    <x v="0"/>
    <n v="1"/>
    <s v="Violencia psicológica"/>
    <s v="No sufrió violencia psicológica grave en los últimos 12 meses"/>
    <n v="270103"/>
    <s v="Delitos violentos"/>
    <n v="270103008"/>
    <s v="Violencia Psicológica"/>
    <n v="19016.045304388863"/>
    <n v="16927.894197644768"/>
    <n v="44036.90234057881"/>
  </r>
  <r>
    <n v="10"/>
    <n v="10109"/>
    <s v="Los Lagos"/>
    <s v="Puerto Varas"/>
    <n v="3"/>
    <s v="Prevalencia Violencia Psicológica Grave Año"/>
    <x v="0"/>
    <x v="0"/>
    <n v="1"/>
    <s v="Violencia psicológica"/>
    <s v="Sufrió violencia psicológica grave en los últimos 12 meses"/>
    <n v="270103"/>
    <s v="Delitos violentos"/>
    <n v="270103008"/>
    <s v="Violencia Psicológica"/>
    <n v="294.95044832468147"/>
    <n v="0"/>
    <n v="5685.4451282775544"/>
  </r>
  <r>
    <n v="10"/>
    <n v="10109"/>
    <s v="Los Lagos"/>
    <s v="Puerto Varas"/>
    <n v="4"/>
    <s v="Prevalencia Violencia Psicológica Leve Año"/>
    <x v="0"/>
    <x v="0"/>
    <n v="1"/>
    <s v="Violencia psicológica"/>
    <s v="No sufrió violencia psicológica leve en los últimos 12 meses"/>
    <n v="270103"/>
    <s v="Delitos violentos"/>
    <n v="270103008"/>
    <s v="Violencia Psicológica"/>
    <n v="13298.725814063237"/>
    <n v="13961.018665556125"/>
    <n v="43296.393794503034"/>
  </r>
  <r>
    <n v="10"/>
    <n v="10109"/>
    <s v="Los Lagos"/>
    <s v="Puerto Varas"/>
    <n v="4"/>
    <s v="Prevalencia Violencia Psicológica Leve Año"/>
    <x v="0"/>
    <x v="0"/>
    <n v="1"/>
    <s v="Violencia psicológica"/>
    <s v="Sufrió violencia psicológica leve en los últimos 12 meses"/>
    <n v="270103"/>
    <s v="Delitos violentos"/>
    <n v="270103008"/>
    <s v="Violencia Psicológica"/>
    <n v="6012.2699386503064"/>
    <n v="2966.8755320886421"/>
    <n v="6425.953674353329"/>
  </r>
  <r>
    <n v="10"/>
    <n v="10201"/>
    <s v="Los Lagos"/>
    <s v="Castro"/>
    <n v="1"/>
    <s v="Prevalencia Violencia Psicológica General Año"/>
    <x v="0"/>
    <x v="0"/>
    <n v="1"/>
    <s v="Violencia psicológica"/>
    <s v="No sufrió violencia psicológica general en los últimos 12 meses"/>
    <n v="270103"/>
    <s v="Delitos violentos"/>
    <n v="270103008"/>
    <s v="Violencia Psicológica"/>
    <n v="16933.998890737661"/>
    <n v="31556.354711614316"/>
    <n v="32624.701930540792"/>
  </r>
  <r>
    <n v="10"/>
    <n v="10201"/>
    <s v="Los Lagos"/>
    <s v="Castro"/>
    <n v="1"/>
    <s v="Prevalencia Violencia Psicológica General Año"/>
    <x v="0"/>
    <x v="0"/>
    <n v="1"/>
    <s v="Violencia psicológica"/>
    <s v="Sufrió violencia psicológica general en los últimos 12 meses"/>
    <n v="270103"/>
    <s v="Delitos violentos"/>
    <n v="270103008"/>
    <s v="Violencia Psicológica"/>
    <n v="5202.4403771491961"/>
    <n v="4029.7299274107954"/>
    <n v="9793.6806884690832"/>
  </r>
  <r>
    <n v="10"/>
    <n v="10201"/>
    <s v="Los Lagos"/>
    <s v="Castro"/>
    <n v="2"/>
    <s v="Prevalencia Violencia Psicológica General Vida (año o vida)"/>
    <x v="1"/>
    <x v="1"/>
    <n v="1"/>
    <s v="Violencia psicológica"/>
    <s v="No sufrió violencia psicológica antes ni durante los últimos doce meses"/>
    <n v="270103"/>
    <s v="Delitos violentos"/>
    <n v="270103008"/>
    <s v="Violencia Psicológica"/>
    <n v="15358.846367165836"/>
    <n v="31556.354711614316"/>
    <n v="22900.648407697943"/>
  </r>
  <r>
    <n v="10"/>
    <n v="10201"/>
    <s v="Los Lagos"/>
    <s v="Castro"/>
    <n v="2"/>
    <s v="Prevalencia Violencia Psicológica General Vida (año o vida)"/>
    <x v="1"/>
    <x v="1"/>
    <n v="1"/>
    <s v="Violencia psicológica"/>
    <s v="Sufrió violencia psicológica antes o durante los últimos doce meses"/>
    <n v="270103"/>
    <s v="Delitos violentos"/>
    <n v="270103008"/>
    <s v="Violencia Psicológica"/>
    <n v="6777.5929007210207"/>
    <n v="4029.7299274107954"/>
    <n v="19517.734211311945"/>
  </r>
  <r>
    <n v="10"/>
    <n v="10201"/>
    <s v="Los Lagos"/>
    <s v="Castro"/>
    <n v="3"/>
    <s v="Prevalencia Violencia Psicológica Grave Año"/>
    <x v="0"/>
    <x v="0"/>
    <n v="1"/>
    <s v="Violencia psicológica"/>
    <s v="No sufrió violencia psicológica grave en los últimos 12 meses"/>
    <n v="270103"/>
    <s v="Delitos violentos"/>
    <n v="270103008"/>
    <s v="Violencia Psicológica"/>
    <n v="21186.910704381586"/>
    <n v="35586.084639025117"/>
    <n v="39869.549542019166"/>
  </r>
  <r>
    <n v="10"/>
    <n v="10201"/>
    <s v="Los Lagos"/>
    <s v="Castro"/>
    <n v="3"/>
    <s v="Prevalencia Violencia Psicológica Grave Año"/>
    <x v="0"/>
    <x v="0"/>
    <n v="1"/>
    <s v="Violencia psicológica"/>
    <s v="Sufrió violencia psicológica grave en los últimos 12 meses"/>
    <n v="270103"/>
    <s v="Delitos violentos"/>
    <n v="270103008"/>
    <s v="Violencia Psicológica"/>
    <n v="949.52856350526895"/>
    <n v="0"/>
    <n v="2548.8330769907006"/>
  </r>
  <r>
    <n v="10"/>
    <n v="10201"/>
    <s v="Los Lagos"/>
    <s v="Castro"/>
    <n v="4"/>
    <s v="Prevalencia Violencia Psicológica Leve Año"/>
    <x v="0"/>
    <x v="0"/>
    <n v="1"/>
    <s v="Violencia psicológica"/>
    <s v="No sufrió violencia psicológica leve en los últimos 12 meses"/>
    <n v="270103"/>
    <s v="Delitos violentos"/>
    <n v="270103008"/>
    <s v="Violencia Psicológica"/>
    <n v="16933.998890737661"/>
    <n v="31556.354711614316"/>
    <n v="33243.224416729798"/>
  </r>
  <r>
    <n v="10"/>
    <n v="10201"/>
    <s v="Los Lagos"/>
    <s v="Castro"/>
    <n v="4"/>
    <s v="Prevalencia Violencia Psicológica Leve Año"/>
    <x v="0"/>
    <x v="0"/>
    <n v="1"/>
    <s v="Violencia psicológica"/>
    <s v="Sufrió violencia psicológica leve en los últimos 12 meses"/>
    <n v="270103"/>
    <s v="Delitos violentos"/>
    <n v="270103008"/>
    <s v="Violencia Psicológica"/>
    <n v="5202.4403771491961"/>
    <n v="4029.7299274107954"/>
    <n v="9175.1582022800776"/>
  </r>
  <r>
    <n v="10"/>
    <n v="10202"/>
    <s v="Los Lagos"/>
    <s v="Ancud"/>
    <n v="1"/>
    <s v="Prevalencia Violencia Psicológica General Año"/>
    <x v="0"/>
    <x v="0"/>
    <n v="1"/>
    <s v="Violencia psicológica"/>
    <s v="No sufrió violencia psicológica general en los últimos 12 meses"/>
    <n v="270103"/>
    <s v="Delitos violentos"/>
    <n v="270103008"/>
    <s v="Violencia Psicológica"/>
    <n v="18411.406264876703"/>
    <n v="20925.489308418877"/>
    <n v="40466.131534550987"/>
  </r>
  <r>
    <n v="10"/>
    <n v="10202"/>
    <s v="Los Lagos"/>
    <s v="Ancud"/>
    <n v="1"/>
    <s v="Prevalencia Violencia Psicológica General Año"/>
    <x v="0"/>
    <x v="0"/>
    <n v="1"/>
    <s v="Violencia psicológica"/>
    <s v="Sufrió violencia psicológica general en los últimos 12 meses"/>
    <n v="270103"/>
    <s v="Delitos violentos"/>
    <n v="270103008"/>
    <s v="Violencia Psicológica"/>
    <n v="3794.1540512234601"/>
    <n v="1053.6009958540883"/>
    <n v="6665.4404537682467"/>
  </r>
  <r>
    <n v="10"/>
    <n v="10202"/>
    <s v="Los Lagos"/>
    <s v="Ancud"/>
    <n v="2"/>
    <s v="Prevalencia Violencia Psicológica General Vida (año o vida)"/>
    <x v="1"/>
    <x v="1"/>
    <n v="1"/>
    <s v="Violencia psicológica"/>
    <s v="No sufrió violencia psicológica antes ni durante los últimos doce meses"/>
    <n v="270103"/>
    <s v="Delitos violentos"/>
    <n v="270103008"/>
    <s v="Violencia Psicológica"/>
    <n v="17297.43882700181"/>
    <n v="20925.489308418877"/>
    <n v="32722.951350475443"/>
  </r>
  <r>
    <n v="10"/>
    <n v="10202"/>
    <s v="Los Lagos"/>
    <s v="Ancud"/>
    <n v="2"/>
    <s v="Prevalencia Violencia Psicológica General Vida (año o vida)"/>
    <x v="1"/>
    <x v="1"/>
    <n v="1"/>
    <s v="Violencia psicológica"/>
    <s v="Sufrió violencia psicológica antes o durante los últimos doce meses"/>
    <n v="270103"/>
    <s v="Delitos violentos"/>
    <n v="270103008"/>
    <s v="Violencia Psicológica"/>
    <n v="4908.1214890983529"/>
    <n v="1053.6009958540883"/>
    <n v="14408.620637843804"/>
  </r>
  <r>
    <n v="10"/>
    <n v="10202"/>
    <s v="Los Lagos"/>
    <s v="Ancud"/>
    <n v="3"/>
    <s v="Prevalencia Violencia Psicológica Grave Año"/>
    <x v="0"/>
    <x v="0"/>
    <n v="1"/>
    <s v="Violencia psicológica"/>
    <s v="No sufrió violencia psicológica grave en los últimos 12 meses"/>
    <n v="270103"/>
    <s v="Delitos violentos"/>
    <n v="270103008"/>
    <s v="Violencia Psicológica"/>
    <n v="20879.748643244788"/>
    <n v="21979.090304272966"/>
    <n v="42790.310122562572"/>
  </r>
  <r>
    <n v="10"/>
    <n v="10202"/>
    <s v="Los Lagos"/>
    <s v="Ancud"/>
    <n v="3"/>
    <s v="Prevalencia Violencia Psicológica Grave Año"/>
    <x v="0"/>
    <x v="0"/>
    <n v="1"/>
    <s v="Violencia psicológica"/>
    <s v="Sufrió violencia psicológica grave en los últimos 12 meses"/>
    <n v="270103"/>
    <s v="Delitos violentos"/>
    <n v="270103008"/>
    <s v="Violencia Psicológica"/>
    <n v="1325.8116728553746"/>
    <n v="0"/>
    <n v="4341.2618657566609"/>
  </r>
  <r>
    <n v="10"/>
    <n v="10202"/>
    <s v="Los Lagos"/>
    <s v="Ancud"/>
    <n v="4"/>
    <s v="Prevalencia Violencia Psicológica Leve Año"/>
    <x v="0"/>
    <x v="0"/>
    <n v="1"/>
    <s v="Violencia psicológica"/>
    <s v="No sufrió violencia psicológica leve en los últimos 12 meses"/>
    <n v="270103"/>
    <s v="Delitos violentos"/>
    <n v="270103008"/>
    <s v="Violencia Psicológica"/>
    <n v="18411.406264876703"/>
    <n v="20925.489308418877"/>
    <n v="42630.536270909193"/>
  </r>
  <r>
    <n v="10"/>
    <n v="10202"/>
    <s v="Los Lagos"/>
    <s v="Ancud"/>
    <n v="4"/>
    <s v="Prevalencia Violencia Psicológica Leve Año"/>
    <x v="0"/>
    <x v="0"/>
    <n v="1"/>
    <s v="Violencia psicológica"/>
    <s v="Sufrió violencia psicológica leve en los últimos 12 meses"/>
    <n v="270103"/>
    <s v="Delitos violentos"/>
    <n v="270103008"/>
    <s v="Violencia Psicológica"/>
    <n v="3794.1540512234601"/>
    <n v="1053.6009958540883"/>
    <n v="4501.0357174100509"/>
  </r>
  <r>
    <n v="10"/>
    <n v="10203"/>
    <s v="Los Lagos"/>
    <s v="Chonchi"/>
    <n v="1"/>
    <s v="Prevalencia Violencia Psicológica General Año"/>
    <x v="0"/>
    <x v="0"/>
    <n v="1"/>
    <s v="Violencia psicológica"/>
    <s v="No sufrió violencia psicológica general en los últimos 12 meses"/>
    <n v="270103"/>
    <s v="Delitos violentos"/>
    <n v="270103008"/>
    <s v="Violencia Psicológica"/>
    <n v="0"/>
    <n v="33964.85331385849"/>
    <n v="0"/>
  </r>
  <r>
    <n v="10"/>
    <n v="10203"/>
    <s v="Los Lagos"/>
    <s v="Chonchi"/>
    <n v="1"/>
    <s v="Prevalencia Violencia Psicológica General Año"/>
    <x v="0"/>
    <x v="0"/>
    <n v="1"/>
    <s v="Violencia psicológica"/>
    <s v="Sufrió violencia psicológica general en los últimos 12 meses"/>
    <n v="270103"/>
    <s v="Delitos violentos"/>
    <n v="270103008"/>
    <s v="Violencia Psicológica"/>
    <n v="0"/>
    <n v="2959.2959445177771"/>
    <n v="0"/>
  </r>
  <r>
    <n v="10"/>
    <n v="10203"/>
    <s v="Los Lagos"/>
    <s v="Chonchi"/>
    <n v="2"/>
    <s v="Prevalencia Violencia Psicológica General Vida (año o vida)"/>
    <x v="1"/>
    <x v="1"/>
    <n v="1"/>
    <s v="Violencia psicológica"/>
    <s v="No sufrió violencia psicológica antes ni durante los últimos doce meses"/>
    <n v="270103"/>
    <s v="Delitos violentos"/>
    <n v="270103008"/>
    <s v="Violencia Psicológica"/>
    <n v="0"/>
    <n v="33964.85331385849"/>
    <n v="0"/>
  </r>
  <r>
    <n v="10"/>
    <n v="10203"/>
    <s v="Los Lagos"/>
    <s v="Chonchi"/>
    <n v="2"/>
    <s v="Prevalencia Violencia Psicológica General Vida (año o vida)"/>
    <x v="1"/>
    <x v="1"/>
    <n v="1"/>
    <s v="Violencia psicológica"/>
    <s v="Sufrió violencia psicológica antes o durante los últimos doce meses"/>
    <n v="270103"/>
    <s v="Delitos violentos"/>
    <n v="270103008"/>
    <s v="Violencia Psicológica"/>
    <n v="0"/>
    <n v="2959.2959445177771"/>
    <n v="0"/>
  </r>
  <r>
    <n v="10"/>
    <n v="10203"/>
    <s v="Los Lagos"/>
    <s v="Chonchi"/>
    <n v="3"/>
    <s v="Prevalencia Violencia Psicológica Grave Año"/>
    <x v="0"/>
    <x v="0"/>
    <n v="1"/>
    <s v="Violencia psicológica"/>
    <s v="No sufrió violencia psicológica grave en los últimos 12 meses"/>
    <n v="270103"/>
    <s v="Delitos violentos"/>
    <n v="270103008"/>
    <s v="Violencia Psicológica"/>
    <n v="0"/>
    <n v="36924.149258376267"/>
    <n v="0"/>
  </r>
  <r>
    <n v="10"/>
    <n v="10203"/>
    <s v="Los Lagos"/>
    <s v="Chonchi"/>
    <n v="4"/>
    <s v="Prevalencia Violencia Psicológica Leve Año"/>
    <x v="0"/>
    <x v="0"/>
    <n v="1"/>
    <s v="Violencia psicológica"/>
    <s v="No sufrió violencia psicológica leve en los últimos 12 meses"/>
    <n v="270103"/>
    <s v="Delitos violentos"/>
    <n v="270103008"/>
    <s v="Violencia Psicológica"/>
    <n v="0"/>
    <n v="33964.85331385849"/>
    <n v="0"/>
  </r>
  <r>
    <n v="10"/>
    <n v="10203"/>
    <s v="Los Lagos"/>
    <s v="Chonchi"/>
    <n v="4"/>
    <s v="Prevalencia Violencia Psicológica Leve Año"/>
    <x v="0"/>
    <x v="0"/>
    <n v="1"/>
    <s v="Violencia psicológica"/>
    <s v="Sufrió violencia psicológica leve en los últimos 12 meses"/>
    <n v="270103"/>
    <s v="Delitos violentos"/>
    <n v="270103008"/>
    <s v="Violencia Psicológica"/>
    <n v="0"/>
    <n v="2959.2959445177771"/>
    <n v="0"/>
  </r>
  <r>
    <n v="10"/>
    <n v="10205"/>
    <s v="Los Lagos"/>
    <s v="Dalcahue"/>
    <n v="1"/>
    <s v="Prevalencia Violencia Psicológica General Año"/>
    <x v="0"/>
    <x v="0"/>
    <n v="1"/>
    <s v="Violencia psicológica"/>
    <s v="No sufrió violencia psicológica general en los últimos 12 meses"/>
    <n v="270103"/>
    <s v="Delitos violentos"/>
    <n v="270103008"/>
    <s v="Violencia Psicológica"/>
    <n v="0"/>
    <n v="26782.62421253576"/>
    <n v="0"/>
  </r>
  <r>
    <n v="10"/>
    <n v="10205"/>
    <s v="Los Lagos"/>
    <s v="Dalcahue"/>
    <n v="2"/>
    <s v="Prevalencia Violencia Psicológica General Vida (año o vida)"/>
    <x v="1"/>
    <x v="1"/>
    <n v="1"/>
    <s v="Violencia psicológica"/>
    <s v="No sufrió violencia psicológica antes ni durante los últimos doce meses"/>
    <n v="270103"/>
    <s v="Delitos violentos"/>
    <n v="270103008"/>
    <s v="Violencia Psicológica"/>
    <n v="0"/>
    <n v="26782.62421253576"/>
    <n v="0"/>
  </r>
  <r>
    <n v="10"/>
    <n v="10205"/>
    <s v="Los Lagos"/>
    <s v="Dalcahue"/>
    <n v="3"/>
    <s v="Prevalencia Violencia Psicológica Grave Año"/>
    <x v="0"/>
    <x v="0"/>
    <n v="1"/>
    <s v="Violencia psicológica"/>
    <s v="No sufrió violencia psicológica grave en los últimos 12 meses"/>
    <n v="270103"/>
    <s v="Delitos violentos"/>
    <n v="270103008"/>
    <s v="Violencia Psicológica"/>
    <n v="0"/>
    <n v="26782.62421253576"/>
    <n v="0"/>
  </r>
  <r>
    <n v="10"/>
    <n v="10205"/>
    <s v="Los Lagos"/>
    <s v="Dalcahue"/>
    <n v="4"/>
    <s v="Prevalencia Violencia Psicológica Leve Año"/>
    <x v="0"/>
    <x v="0"/>
    <n v="1"/>
    <s v="Violencia psicológica"/>
    <s v="No sufrió violencia psicológica leve en los últimos 12 meses"/>
    <n v="270103"/>
    <s v="Delitos violentos"/>
    <n v="270103008"/>
    <s v="Violencia Psicológica"/>
    <n v="0"/>
    <n v="26782.62421253576"/>
    <n v="0"/>
  </r>
  <r>
    <n v="10"/>
    <n v="10208"/>
    <s v="Los Lagos"/>
    <s v="Quellon"/>
    <n v="1"/>
    <s v="Prevalencia Violencia Psicológica General Año"/>
    <x v="0"/>
    <x v="0"/>
    <n v="1"/>
    <s v="Violencia psicológica"/>
    <s v="No sufrió violencia psicológica general en los últimos 12 meses"/>
    <n v="270103"/>
    <s v="Delitos violentos"/>
    <n v="270103008"/>
    <s v="Violencia Psicológica"/>
    <n v="0"/>
    <n v="28431.966463606375"/>
    <n v="0"/>
  </r>
  <r>
    <n v="10"/>
    <n v="10208"/>
    <s v="Los Lagos"/>
    <s v="Quellon"/>
    <n v="1"/>
    <s v="Prevalencia Violencia Psicológica General Año"/>
    <x v="0"/>
    <x v="0"/>
    <n v="1"/>
    <s v="Violencia psicológica"/>
    <s v="Sufrió violencia psicológica general en los últimos 12 meses"/>
    <n v="270103"/>
    <s v="Delitos violentos"/>
    <n v="270103008"/>
    <s v="Violencia Psicológica"/>
    <n v="0"/>
    <n v="6115.6531808133623"/>
    <n v="0"/>
  </r>
  <r>
    <n v="10"/>
    <n v="10208"/>
    <s v="Los Lagos"/>
    <s v="Quellon"/>
    <n v="2"/>
    <s v="Prevalencia Violencia Psicológica General Vida (año o vida)"/>
    <x v="1"/>
    <x v="1"/>
    <n v="1"/>
    <s v="Violencia psicológica"/>
    <s v="No sufrió violencia psicológica antes ni durante los últimos doce meses"/>
    <n v="270103"/>
    <s v="Delitos violentos"/>
    <n v="270103008"/>
    <s v="Violencia Psicológica"/>
    <n v="0"/>
    <n v="28431.966463606375"/>
    <n v="0"/>
  </r>
  <r>
    <n v="10"/>
    <n v="10208"/>
    <s v="Los Lagos"/>
    <s v="Quellon"/>
    <n v="2"/>
    <s v="Prevalencia Violencia Psicológica General Vida (año o vida)"/>
    <x v="1"/>
    <x v="1"/>
    <n v="1"/>
    <s v="Violencia psicológica"/>
    <s v="Sufrió violencia psicológica antes o durante los últimos doce meses"/>
    <n v="270103"/>
    <s v="Delitos violentos"/>
    <n v="270103008"/>
    <s v="Violencia Psicológica"/>
    <n v="0"/>
    <n v="6115.6531808133623"/>
    <n v="0"/>
  </r>
  <r>
    <n v="10"/>
    <n v="10208"/>
    <s v="Los Lagos"/>
    <s v="Quellon"/>
    <n v="3"/>
    <s v="Prevalencia Violencia Psicológica Grave Año"/>
    <x v="0"/>
    <x v="0"/>
    <n v="1"/>
    <s v="Violencia psicológica"/>
    <s v="No sufrió violencia psicológica grave en los últimos 12 meses"/>
    <n v="270103"/>
    <s v="Delitos violentos"/>
    <n v="270103008"/>
    <s v="Violencia Psicológica"/>
    <n v="0"/>
    <n v="34547.619644419741"/>
    <n v="0"/>
  </r>
  <r>
    <n v="10"/>
    <n v="10208"/>
    <s v="Los Lagos"/>
    <s v="Quellon"/>
    <n v="4"/>
    <s v="Prevalencia Violencia Psicológica Leve Año"/>
    <x v="0"/>
    <x v="0"/>
    <n v="1"/>
    <s v="Violencia psicológica"/>
    <s v="No sufrió violencia psicológica leve en los últimos 12 meses"/>
    <n v="270103"/>
    <s v="Delitos violentos"/>
    <n v="270103008"/>
    <s v="Violencia Psicológica"/>
    <n v="0"/>
    <n v="28431.966463606375"/>
    <n v="0"/>
  </r>
  <r>
    <n v="10"/>
    <n v="10208"/>
    <s v="Los Lagos"/>
    <s v="Quellon"/>
    <n v="4"/>
    <s v="Prevalencia Violencia Psicológica Leve Año"/>
    <x v="0"/>
    <x v="0"/>
    <n v="1"/>
    <s v="Violencia psicológica"/>
    <s v="Sufrió violencia psicológica leve en los últimos 12 meses"/>
    <n v="270103"/>
    <s v="Delitos violentos"/>
    <n v="270103008"/>
    <s v="Violencia Psicológica"/>
    <n v="0"/>
    <n v="6115.6531808133623"/>
    <n v="0"/>
  </r>
  <r>
    <n v="10"/>
    <n v="10209"/>
    <s v="Los Lagos"/>
    <s v="Quemchi"/>
    <n v="1"/>
    <s v="Prevalencia Violencia Psicológica General Año"/>
    <x v="0"/>
    <x v="0"/>
    <n v="1"/>
    <s v="Violencia psicológica"/>
    <s v="No sufrió violencia psicológica general en los últimos 12 meses"/>
    <n v="270103"/>
    <s v="Delitos violentos"/>
    <n v="270103008"/>
    <s v="Violencia Psicológica"/>
    <n v="0"/>
    <n v="5069.4569506567168"/>
    <n v="0"/>
  </r>
  <r>
    <n v="10"/>
    <n v="10209"/>
    <s v="Los Lagos"/>
    <s v="Quemchi"/>
    <n v="1"/>
    <s v="Prevalencia Violencia Psicológica General Año"/>
    <x v="0"/>
    <x v="0"/>
    <n v="1"/>
    <s v="Violencia psicológica"/>
    <s v="Sufrió violencia psicológica general en los últimos 12 meses"/>
    <n v="270103"/>
    <s v="Delitos violentos"/>
    <n v="270103008"/>
    <s v="Violencia Psicológica"/>
    <n v="0"/>
    <n v="27860.260473150232"/>
    <n v="0"/>
  </r>
  <r>
    <n v="10"/>
    <n v="10209"/>
    <s v="Los Lagos"/>
    <s v="Quemchi"/>
    <n v="2"/>
    <s v="Prevalencia Violencia Psicológica General Vida (año o vida)"/>
    <x v="1"/>
    <x v="1"/>
    <n v="1"/>
    <s v="Violencia psicológica"/>
    <s v="No sufrió violencia psicológica antes ni durante los últimos doce meses"/>
    <n v="270103"/>
    <s v="Delitos violentos"/>
    <n v="270103008"/>
    <s v="Violencia Psicológica"/>
    <n v="0"/>
    <n v="5069.4569506567168"/>
    <n v="0"/>
  </r>
  <r>
    <n v="10"/>
    <n v="10209"/>
    <s v="Los Lagos"/>
    <s v="Quemchi"/>
    <n v="2"/>
    <s v="Prevalencia Violencia Psicológica General Vida (año o vida)"/>
    <x v="1"/>
    <x v="1"/>
    <n v="1"/>
    <s v="Violencia psicológica"/>
    <s v="Sufrió violencia psicológica antes o durante los últimos doce meses"/>
    <n v="270103"/>
    <s v="Delitos violentos"/>
    <n v="270103008"/>
    <s v="Violencia Psicológica"/>
    <n v="0"/>
    <n v="27860.260473150232"/>
    <n v="0"/>
  </r>
  <r>
    <n v="10"/>
    <n v="10209"/>
    <s v="Los Lagos"/>
    <s v="Quemchi"/>
    <n v="3"/>
    <s v="Prevalencia Violencia Psicológica Grave Año"/>
    <x v="0"/>
    <x v="0"/>
    <n v="1"/>
    <s v="Violencia psicológica"/>
    <s v="No sufrió violencia psicológica grave en los últimos 12 meses"/>
    <n v="270103"/>
    <s v="Delitos violentos"/>
    <n v="270103008"/>
    <s v="Violencia Psicológica"/>
    <n v="0"/>
    <n v="28928.378345942099"/>
    <n v="0"/>
  </r>
  <r>
    <n v="10"/>
    <n v="10209"/>
    <s v="Los Lagos"/>
    <s v="Quemchi"/>
    <n v="3"/>
    <s v="Prevalencia Violencia Psicológica Grave Año"/>
    <x v="0"/>
    <x v="0"/>
    <n v="1"/>
    <s v="Violencia psicológica"/>
    <s v="Sufrió violencia psicológica grave en los últimos 12 meses"/>
    <n v="270103"/>
    <s v="Delitos violentos"/>
    <n v="270103008"/>
    <s v="Violencia Psicológica"/>
    <n v="0"/>
    <n v="4001.3390778648513"/>
    <n v="0"/>
  </r>
  <r>
    <n v="10"/>
    <n v="10209"/>
    <s v="Los Lagos"/>
    <s v="Quemchi"/>
    <n v="4"/>
    <s v="Prevalencia Violencia Psicológica Leve Año"/>
    <x v="0"/>
    <x v="0"/>
    <n v="1"/>
    <s v="Violencia psicológica"/>
    <s v="No sufrió violencia psicológica leve en los últimos 12 meses"/>
    <n v="270103"/>
    <s v="Delitos violentos"/>
    <n v="270103008"/>
    <s v="Violencia Psicológica"/>
    <n v="0"/>
    <n v="5069.4569506567168"/>
    <n v="0"/>
  </r>
  <r>
    <n v="10"/>
    <n v="10209"/>
    <s v="Los Lagos"/>
    <s v="Quemchi"/>
    <n v="4"/>
    <s v="Prevalencia Violencia Psicológica Leve Año"/>
    <x v="0"/>
    <x v="0"/>
    <n v="1"/>
    <s v="Violencia psicológica"/>
    <s v="Sufrió violencia psicológica leve en los últimos 12 meses"/>
    <n v="270103"/>
    <s v="Delitos violentos"/>
    <n v="270103008"/>
    <s v="Violencia Psicológica"/>
    <n v="0"/>
    <n v="27860.260473150232"/>
    <n v="0"/>
  </r>
  <r>
    <n v="10"/>
    <n v="10210"/>
    <s v="Los Lagos"/>
    <s v="Quinchao"/>
    <n v="1"/>
    <s v="Prevalencia Violencia Psicológica General Año"/>
    <x v="0"/>
    <x v="0"/>
    <n v="1"/>
    <s v="Violencia psicológica"/>
    <s v="No sufrió violencia psicológica general en los últimos 12 meses"/>
    <n v="270103"/>
    <s v="Delitos violentos"/>
    <n v="270103008"/>
    <s v="Violencia Psicológica"/>
    <n v="0"/>
    <n v="19332.426478333695"/>
    <n v="0"/>
  </r>
  <r>
    <n v="10"/>
    <n v="10210"/>
    <s v="Los Lagos"/>
    <s v="Quinchao"/>
    <n v="2"/>
    <s v="Prevalencia Violencia Psicológica General Vida (año o vida)"/>
    <x v="1"/>
    <x v="1"/>
    <n v="1"/>
    <s v="Violencia psicológica"/>
    <s v="No sufrió violencia psicológica antes ni durante los últimos doce meses"/>
    <n v="270103"/>
    <s v="Delitos violentos"/>
    <n v="270103008"/>
    <s v="Violencia Psicológica"/>
    <n v="0"/>
    <n v="19332.426478333695"/>
    <n v="0"/>
  </r>
  <r>
    <n v="10"/>
    <n v="10210"/>
    <s v="Los Lagos"/>
    <s v="Quinchao"/>
    <n v="3"/>
    <s v="Prevalencia Violencia Psicológica Grave Año"/>
    <x v="0"/>
    <x v="0"/>
    <n v="1"/>
    <s v="Violencia psicológica"/>
    <s v="No sufrió violencia psicológica grave en los últimos 12 meses"/>
    <n v="270103"/>
    <s v="Delitos violentos"/>
    <n v="270103008"/>
    <s v="Violencia Psicológica"/>
    <n v="0"/>
    <n v="19332.426478333695"/>
    <n v="0"/>
  </r>
  <r>
    <n v="10"/>
    <n v="10210"/>
    <s v="Los Lagos"/>
    <s v="Quinchao"/>
    <n v="4"/>
    <s v="Prevalencia Violencia Psicológica Leve Año"/>
    <x v="0"/>
    <x v="0"/>
    <n v="1"/>
    <s v="Violencia psicológica"/>
    <s v="No sufrió violencia psicológica leve en los últimos 12 meses"/>
    <n v="270103"/>
    <s v="Delitos violentos"/>
    <n v="270103008"/>
    <s v="Violencia Psicológica"/>
    <n v="0"/>
    <n v="19332.426478333695"/>
    <n v="0"/>
  </r>
  <r>
    <n v="10"/>
    <n v="10301"/>
    <s v="Los Lagos"/>
    <s v="Osorno"/>
    <n v="1"/>
    <s v="Prevalencia Violencia Psicológica General Año"/>
    <x v="0"/>
    <x v="0"/>
    <n v="1"/>
    <s v="Violencia psicológica"/>
    <s v="No sufrió violencia psicológica general en los últimos 12 meses"/>
    <n v="270103"/>
    <s v="Delitos violentos"/>
    <n v="270103008"/>
    <s v="Violencia Psicológica"/>
    <n v="23298.126683412524"/>
    <n v="29543.909277299848"/>
    <n v="23595.478517993506"/>
  </r>
  <r>
    <n v="10"/>
    <n v="10301"/>
    <s v="Los Lagos"/>
    <s v="Osorno"/>
    <n v="1"/>
    <s v="Prevalencia Violencia Psicológica General Año"/>
    <x v="0"/>
    <x v="0"/>
    <n v="1"/>
    <s v="Violencia psicológica"/>
    <s v="Sufrió violencia psicológica general en los últimos 12 meses"/>
    <n v="270103"/>
    <s v="Delitos violentos"/>
    <n v="270103008"/>
    <s v="Violencia Psicológica"/>
    <n v="4531.0655812123596"/>
    <n v="2318.7967821893094"/>
    <n v="7265.373243659571"/>
  </r>
  <r>
    <n v="10"/>
    <n v="10301"/>
    <s v="Los Lagos"/>
    <s v="Osorno"/>
    <n v="2"/>
    <s v="Prevalencia Violencia Psicológica General Vida (año o vida)"/>
    <x v="1"/>
    <x v="1"/>
    <n v="1"/>
    <s v="Violencia psicológica"/>
    <s v="Sin Datos"/>
    <n v="270103"/>
    <s v="Delitos violentos"/>
    <n v="270103008"/>
    <s v="Violencia Psicológica"/>
    <n v="0"/>
    <n v="0"/>
    <n v="532.98541029929072"/>
  </r>
  <r>
    <n v="10"/>
    <n v="10301"/>
    <s v="Los Lagos"/>
    <s v="Osorno"/>
    <n v="2"/>
    <s v="Prevalencia Violencia Psicológica General Vida (año o vida)"/>
    <x v="1"/>
    <x v="1"/>
    <n v="1"/>
    <s v="Violencia psicológica"/>
    <s v="No sufrió violencia psicológica antes ni durante los últimos doce meses"/>
    <n v="270103"/>
    <s v="Delitos violentos"/>
    <n v="270103008"/>
    <s v="Violencia Psicológica"/>
    <n v="18829.404109796327"/>
    <n v="28607.979756261884"/>
    <n v="20240.341727807867"/>
  </r>
  <r>
    <n v="10"/>
    <n v="10301"/>
    <s v="Los Lagos"/>
    <s v="Osorno"/>
    <n v="2"/>
    <s v="Prevalencia Violencia Psicológica General Vida (año o vida)"/>
    <x v="1"/>
    <x v="1"/>
    <n v="1"/>
    <s v="Violencia psicológica"/>
    <s v="Sufrió violencia psicológica antes o durante los últimos doce meses"/>
    <n v="270103"/>
    <s v="Delitos violentos"/>
    <n v="270103008"/>
    <s v="Violencia Psicológica"/>
    <n v="8999.7881548285568"/>
    <n v="3254.7263032272722"/>
    <n v="10087.52462354592"/>
  </r>
  <r>
    <n v="10"/>
    <n v="10301"/>
    <s v="Los Lagos"/>
    <s v="Osorno"/>
    <n v="3"/>
    <s v="Prevalencia Violencia Psicológica Grave Año"/>
    <x v="0"/>
    <x v="0"/>
    <n v="1"/>
    <s v="Violencia psicológica"/>
    <s v="No sufrió violencia psicológica grave en los últimos 12 meses"/>
    <n v="270103"/>
    <s v="Delitos violentos"/>
    <n v="270103008"/>
    <s v="Violencia Psicológica"/>
    <n v="26970.916684320429"/>
    <n v="31601.171437784968"/>
    <n v="28964.557761349792"/>
  </r>
  <r>
    <n v="10"/>
    <n v="10301"/>
    <s v="Los Lagos"/>
    <s v="Osorno"/>
    <n v="3"/>
    <s v="Prevalencia Violencia Psicológica Grave Año"/>
    <x v="0"/>
    <x v="0"/>
    <n v="1"/>
    <s v="Violencia psicológica"/>
    <s v="Sufrió violencia psicológica grave en los últimos 12 meses"/>
    <n v="270103"/>
    <s v="Delitos violentos"/>
    <n v="270103008"/>
    <s v="Violencia Psicológica"/>
    <n v="858.27558030445175"/>
    <n v="261.53462170420096"/>
    <n v="1896.2940003032847"/>
  </r>
  <r>
    <n v="10"/>
    <n v="10301"/>
    <s v="Los Lagos"/>
    <s v="Osorno"/>
    <n v="4"/>
    <s v="Prevalencia Violencia Psicológica Leve Año"/>
    <x v="0"/>
    <x v="0"/>
    <n v="1"/>
    <s v="Violencia psicológica"/>
    <s v="No sufrió violencia psicológica leve en los últimos 12 meses"/>
    <n v="270103"/>
    <s v="Delitos violentos"/>
    <n v="270103008"/>
    <s v="Violencia Psicológica"/>
    <n v="23298.126683412524"/>
    <n v="29543.909277299848"/>
    <n v="24125.415063154091"/>
  </r>
  <r>
    <n v="10"/>
    <n v="10301"/>
    <s v="Los Lagos"/>
    <s v="Osorno"/>
    <n v="4"/>
    <s v="Prevalencia Violencia Psicológica Leve Año"/>
    <x v="0"/>
    <x v="0"/>
    <n v="1"/>
    <s v="Violencia psicológica"/>
    <s v="Sufrió violencia psicológica leve en los últimos 12 meses"/>
    <n v="270103"/>
    <s v="Delitos violentos"/>
    <n v="270103008"/>
    <s v="Violencia Psicológica"/>
    <n v="4531.0655812123596"/>
    <n v="2318.7967821893094"/>
    <n v="6735.436698498992"/>
  </r>
  <r>
    <n v="10"/>
    <n v="10302"/>
    <s v="Los Lagos"/>
    <s v="Puerto Octay"/>
    <n v="1"/>
    <s v="Prevalencia Violencia Psicológica General Año"/>
    <x v="0"/>
    <x v="0"/>
    <n v="1"/>
    <s v="Violencia psicológica"/>
    <s v="No sufrió violencia psicológica general en los últimos 12 meses"/>
    <n v="270103"/>
    <s v="Delitos violentos"/>
    <n v="270103008"/>
    <s v="Violencia Psicológica"/>
    <n v="0"/>
    <n v="17724.296442325223"/>
    <n v="0"/>
  </r>
  <r>
    <n v="10"/>
    <n v="10302"/>
    <s v="Los Lagos"/>
    <s v="Puerto Octay"/>
    <n v="2"/>
    <s v="Prevalencia Violencia Psicológica General Vida (año o vida)"/>
    <x v="1"/>
    <x v="1"/>
    <n v="1"/>
    <s v="Violencia psicológica"/>
    <s v="No sufrió violencia psicológica antes ni durante los últimos doce meses"/>
    <n v="270103"/>
    <s v="Delitos violentos"/>
    <n v="270103008"/>
    <s v="Violencia Psicológica"/>
    <n v="0"/>
    <n v="17724.296442325223"/>
    <n v="0"/>
  </r>
  <r>
    <n v="10"/>
    <n v="10302"/>
    <s v="Los Lagos"/>
    <s v="Puerto Octay"/>
    <n v="3"/>
    <s v="Prevalencia Violencia Psicológica Grave Año"/>
    <x v="0"/>
    <x v="0"/>
    <n v="1"/>
    <s v="Violencia psicológica"/>
    <s v="No sufrió violencia psicológica grave en los últimos 12 meses"/>
    <n v="270103"/>
    <s v="Delitos violentos"/>
    <n v="270103008"/>
    <s v="Violencia Psicológica"/>
    <n v="0"/>
    <n v="17724.296442325223"/>
    <n v="0"/>
  </r>
  <r>
    <n v="10"/>
    <n v="10302"/>
    <s v="Los Lagos"/>
    <s v="Puerto Octay"/>
    <n v="4"/>
    <s v="Prevalencia Violencia Psicológica Leve Año"/>
    <x v="0"/>
    <x v="0"/>
    <n v="1"/>
    <s v="Violencia psicológica"/>
    <s v="No sufrió violencia psicológica leve en los últimos 12 meses"/>
    <n v="270103"/>
    <s v="Delitos violentos"/>
    <n v="270103008"/>
    <s v="Violencia Psicológica"/>
    <n v="0"/>
    <n v="17724.296442325223"/>
    <n v="0"/>
  </r>
  <r>
    <n v="10"/>
    <n v="10303"/>
    <s v="Los Lagos"/>
    <s v="Purranque"/>
    <n v="1"/>
    <s v="Prevalencia Violencia Psicológica General Año"/>
    <x v="0"/>
    <x v="0"/>
    <n v="1"/>
    <s v="Violencia psicológica"/>
    <s v="No sufrió violencia psicológica general en los últimos 12 meses"/>
    <n v="270103"/>
    <s v="Delitos violentos"/>
    <n v="270103008"/>
    <s v="Violencia Psicológica"/>
    <n v="0"/>
    <n v="4995.2237464090367"/>
    <n v="0"/>
  </r>
  <r>
    <n v="10"/>
    <n v="10303"/>
    <s v="Los Lagos"/>
    <s v="Purranque"/>
    <n v="1"/>
    <s v="Prevalencia Violencia Psicológica General Año"/>
    <x v="0"/>
    <x v="0"/>
    <n v="1"/>
    <s v="Violencia psicológica"/>
    <s v="Sufrió violencia psicológica general en los últimos 12 meses"/>
    <n v="270103"/>
    <s v="Delitos violentos"/>
    <n v="270103008"/>
    <s v="Violencia Psicológica"/>
    <n v="0"/>
    <n v="2231.1277910307749"/>
    <n v="0"/>
  </r>
  <r>
    <n v="10"/>
    <n v="10303"/>
    <s v="Los Lagos"/>
    <s v="Purranque"/>
    <n v="2"/>
    <s v="Prevalencia Violencia Psicológica General Vida (año o vida)"/>
    <x v="1"/>
    <x v="1"/>
    <n v="1"/>
    <s v="Violencia psicológica"/>
    <s v="No sufrió violencia psicológica antes ni durante los últimos doce meses"/>
    <n v="270103"/>
    <s v="Delitos violentos"/>
    <n v="270103008"/>
    <s v="Violencia Psicológica"/>
    <n v="0"/>
    <n v="4995.2237464090367"/>
    <n v="0"/>
  </r>
  <r>
    <n v="10"/>
    <n v="10303"/>
    <s v="Los Lagos"/>
    <s v="Purranque"/>
    <n v="2"/>
    <s v="Prevalencia Violencia Psicológica General Vida (año o vida)"/>
    <x v="1"/>
    <x v="1"/>
    <n v="1"/>
    <s v="Violencia psicológica"/>
    <s v="Sufrió violencia psicológica antes o durante los últimos doce meses"/>
    <n v="270103"/>
    <s v="Delitos violentos"/>
    <n v="270103008"/>
    <s v="Violencia Psicológica"/>
    <n v="0"/>
    <n v="2231.1277910307749"/>
    <n v="0"/>
  </r>
  <r>
    <n v="10"/>
    <n v="10303"/>
    <s v="Los Lagos"/>
    <s v="Purranque"/>
    <n v="3"/>
    <s v="Prevalencia Violencia Psicológica Grave Año"/>
    <x v="0"/>
    <x v="0"/>
    <n v="1"/>
    <s v="Violencia psicológica"/>
    <s v="No sufrió violencia psicológica grave en los últimos 12 meses"/>
    <n v="270103"/>
    <s v="Delitos violentos"/>
    <n v="270103008"/>
    <s v="Violencia Psicológica"/>
    <n v="0"/>
    <n v="7226.3515374398121"/>
    <n v="0"/>
  </r>
  <r>
    <n v="10"/>
    <n v="10303"/>
    <s v="Los Lagos"/>
    <s v="Purranque"/>
    <n v="4"/>
    <s v="Prevalencia Violencia Psicológica Leve Año"/>
    <x v="0"/>
    <x v="0"/>
    <n v="1"/>
    <s v="Violencia psicológica"/>
    <s v="No sufrió violencia psicológica leve en los últimos 12 meses"/>
    <n v="270103"/>
    <s v="Delitos violentos"/>
    <n v="270103008"/>
    <s v="Violencia Psicológica"/>
    <n v="0"/>
    <n v="4995.2237464090367"/>
    <n v="0"/>
  </r>
  <r>
    <n v="10"/>
    <n v="10303"/>
    <s v="Los Lagos"/>
    <s v="Purranque"/>
    <n v="4"/>
    <s v="Prevalencia Violencia Psicológica Leve Año"/>
    <x v="0"/>
    <x v="0"/>
    <n v="1"/>
    <s v="Violencia psicológica"/>
    <s v="Sufrió violencia psicológica leve en los últimos 12 meses"/>
    <n v="270103"/>
    <s v="Delitos violentos"/>
    <n v="270103008"/>
    <s v="Violencia Psicológica"/>
    <n v="0"/>
    <n v="2231.1277910307749"/>
    <n v="0"/>
  </r>
  <r>
    <n v="10"/>
    <n v="10305"/>
    <s v="Los Lagos"/>
    <s v="Rio Negro"/>
    <n v="1"/>
    <s v="Prevalencia Violencia Psicológica General Año"/>
    <x v="0"/>
    <x v="0"/>
    <n v="1"/>
    <s v="Violencia psicológica"/>
    <s v="No sufrió violencia psicológica general en los últimos 12 meses"/>
    <n v="270103"/>
    <s v="Delitos violentos"/>
    <n v="270103008"/>
    <s v="Violencia Psicológica"/>
    <n v="0"/>
    <n v="11908.992400102199"/>
    <n v="0"/>
  </r>
  <r>
    <n v="10"/>
    <n v="10305"/>
    <s v="Los Lagos"/>
    <s v="Rio Negro"/>
    <n v="2"/>
    <s v="Prevalencia Violencia Psicológica General Vida (año o vida)"/>
    <x v="1"/>
    <x v="1"/>
    <n v="1"/>
    <s v="Violencia psicológica"/>
    <s v="No sufrió violencia psicológica antes ni durante los últimos doce meses"/>
    <n v="270103"/>
    <s v="Delitos violentos"/>
    <n v="270103008"/>
    <s v="Violencia Psicológica"/>
    <n v="0"/>
    <n v="11908.992400102199"/>
    <n v="0"/>
  </r>
  <r>
    <n v="10"/>
    <n v="10305"/>
    <s v="Los Lagos"/>
    <s v="Rio Negro"/>
    <n v="3"/>
    <s v="Prevalencia Violencia Psicológica Grave Año"/>
    <x v="0"/>
    <x v="0"/>
    <n v="1"/>
    <s v="Violencia psicológica"/>
    <s v="No sufrió violencia psicológica grave en los últimos 12 meses"/>
    <n v="270103"/>
    <s v="Delitos violentos"/>
    <n v="270103008"/>
    <s v="Violencia Psicológica"/>
    <n v="0"/>
    <n v="11908.992400102199"/>
    <n v="0"/>
  </r>
  <r>
    <n v="10"/>
    <n v="10305"/>
    <s v="Los Lagos"/>
    <s v="Rio Negro"/>
    <n v="4"/>
    <s v="Prevalencia Violencia Psicológica Leve Año"/>
    <x v="0"/>
    <x v="0"/>
    <n v="1"/>
    <s v="Violencia psicológica"/>
    <s v="No sufrió violencia psicológica leve en los últimos 12 meses"/>
    <n v="270103"/>
    <s v="Delitos violentos"/>
    <n v="270103008"/>
    <s v="Violencia Psicológica"/>
    <n v="0"/>
    <n v="11908.992400102199"/>
    <n v="0"/>
  </r>
  <r>
    <n v="10"/>
    <n v="10306"/>
    <s v="Los Lagos"/>
    <s v="San Juan De La Costa"/>
    <n v="1"/>
    <s v="Prevalencia Violencia Psicológica General Año"/>
    <x v="0"/>
    <x v="0"/>
    <n v="1"/>
    <s v="Violencia psicológica"/>
    <s v="No sufrió violencia psicológica general en los últimos 12 meses"/>
    <n v="270103"/>
    <s v="Delitos violentos"/>
    <n v="270103008"/>
    <s v="Violencia Psicológica"/>
    <n v="0"/>
    <n v="38614.745202816899"/>
    <n v="0"/>
  </r>
  <r>
    <n v="10"/>
    <n v="10306"/>
    <s v="Los Lagos"/>
    <s v="San Juan De La Costa"/>
    <n v="2"/>
    <s v="Prevalencia Violencia Psicológica General Vida (año o vida)"/>
    <x v="1"/>
    <x v="1"/>
    <n v="1"/>
    <s v="Violencia psicológica"/>
    <s v="No sufrió violencia psicológica antes ni durante los últimos doce meses"/>
    <n v="270103"/>
    <s v="Delitos violentos"/>
    <n v="270103008"/>
    <s v="Violencia Psicológica"/>
    <n v="0"/>
    <n v="38614.745202816899"/>
    <n v="0"/>
  </r>
  <r>
    <n v="10"/>
    <n v="10306"/>
    <s v="Los Lagos"/>
    <s v="San Juan De La Costa"/>
    <n v="3"/>
    <s v="Prevalencia Violencia Psicológica Grave Año"/>
    <x v="0"/>
    <x v="0"/>
    <n v="1"/>
    <s v="Violencia psicológica"/>
    <s v="No sufrió violencia psicológica grave en los últimos 12 meses"/>
    <n v="270103"/>
    <s v="Delitos violentos"/>
    <n v="270103008"/>
    <s v="Violencia Psicológica"/>
    <n v="0"/>
    <n v="38614.745202816899"/>
    <n v="0"/>
  </r>
  <r>
    <n v="10"/>
    <n v="10306"/>
    <s v="Los Lagos"/>
    <s v="San Juan De La Costa"/>
    <n v="4"/>
    <s v="Prevalencia Violencia Psicológica Leve Año"/>
    <x v="0"/>
    <x v="0"/>
    <n v="1"/>
    <s v="Violencia psicológica"/>
    <s v="No sufrió violencia psicológica leve en los últimos 12 meses"/>
    <n v="270103"/>
    <s v="Delitos violentos"/>
    <n v="270103008"/>
    <s v="Violencia Psicológica"/>
    <n v="0"/>
    <n v="38614.745202816899"/>
    <n v="0"/>
  </r>
  <r>
    <n v="10"/>
    <n v="10307"/>
    <s v="Los Lagos"/>
    <s v="San Pablo"/>
    <n v="1"/>
    <s v="Prevalencia Violencia Psicológica General Año"/>
    <x v="0"/>
    <x v="0"/>
    <n v="1"/>
    <s v="Violencia psicológica"/>
    <s v="No sufrió violencia psicológica general en los últimos 12 meses"/>
    <n v="270103"/>
    <s v="Delitos violentos"/>
    <n v="270103008"/>
    <s v="Violencia Psicológica"/>
    <n v="0"/>
    <n v="36327.291746319781"/>
    <n v="14288.666378877693"/>
  </r>
  <r>
    <n v="10"/>
    <n v="10307"/>
    <s v="Los Lagos"/>
    <s v="San Pablo"/>
    <n v="1"/>
    <s v="Prevalencia Violencia Psicológica General Año"/>
    <x v="0"/>
    <x v="0"/>
    <n v="1"/>
    <s v="Violencia psicológica"/>
    <s v="Sufrió violencia psicológica general en los últimos 12 meses"/>
    <n v="270103"/>
    <s v="Delitos violentos"/>
    <n v="270103008"/>
    <s v="Violencia Psicológica"/>
    <n v="0"/>
    <n v="0"/>
    <n v="11548.469629489246"/>
  </r>
  <r>
    <n v="10"/>
    <n v="10307"/>
    <s v="Los Lagos"/>
    <s v="San Pablo"/>
    <n v="2"/>
    <s v="Prevalencia Violencia Psicológica General Vida (año o vida)"/>
    <x v="1"/>
    <x v="1"/>
    <n v="1"/>
    <s v="Violencia psicológica"/>
    <s v="No sufrió violencia psicológica antes ni durante los últimos doce meses"/>
    <n v="270103"/>
    <s v="Delitos violentos"/>
    <n v="270103008"/>
    <s v="Violencia Psicológica"/>
    <n v="0"/>
    <n v="36327.291746319781"/>
    <n v="8708.0731826301817"/>
  </r>
  <r>
    <n v="10"/>
    <n v="10307"/>
    <s v="Los Lagos"/>
    <s v="San Pablo"/>
    <n v="2"/>
    <s v="Prevalencia Violencia Psicológica General Vida (año o vida)"/>
    <x v="1"/>
    <x v="1"/>
    <n v="1"/>
    <s v="Violencia psicológica"/>
    <s v="Sufrió violencia psicológica antes o durante los últimos doce meses"/>
    <n v="270103"/>
    <s v="Delitos violentos"/>
    <n v="270103008"/>
    <s v="Violencia Psicológica"/>
    <n v="0"/>
    <n v="0"/>
    <n v="17129.062825736757"/>
  </r>
  <r>
    <n v="10"/>
    <n v="10307"/>
    <s v="Los Lagos"/>
    <s v="San Pablo"/>
    <n v="3"/>
    <s v="Prevalencia Violencia Psicológica Grave Año"/>
    <x v="0"/>
    <x v="0"/>
    <n v="1"/>
    <s v="Violencia psicológica"/>
    <s v="No sufrió violencia psicológica grave en los últimos 12 meses"/>
    <n v="270103"/>
    <s v="Delitos violentos"/>
    <n v="270103008"/>
    <s v="Violencia Psicológica"/>
    <n v="0"/>
    <n v="36327.291746319781"/>
    <n v="23046.839410243181"/>
  </r>
  <r>
    <n v="10"/>
    <n v="10307"/>
    <s v="Los Lagos"/>
    <s v="San Pablo"/>
    <n v="3"/>
    <s v="Prevalencia Violencia Psicológica Grave Año"/>
    <x v="0"/>
    <x v="0"/>
    <n v="1"/>
    <s v="Violencia psicológica"/>
    <s v="Sufrió violencia psicológica grave en los últimos 12 meses"/>
    <n v="270103"/>
    <s v="Delitos violentos"/>
    <n v="270103008"/>
    <s v="Violencia Psicológica"/>
    <n v="0"/>
    <n v="0"/>
    <n v="2790.2965981237558"/>
  </r>
  <r>
    <n v="10"/>
    <n v="10307"/>
    <s v="Los Lagos"/>
    <s v="San Pablo"/>
    <n v="4"/>
    <s v="Prevalencia Violencia Psicológica Leve Año"/>
    <x v="0"/>
    <x v="0"/>
    <n v="1"/>
    <s v="Violencia psicológica"/>
    <s v="No sufrió violencia psicológica leve en los últimos 12 meses"/>
    <n v="270103"/>
    <s v="Delitos violentos"/>
    <n v="270103008"/>
    <s v="Violencia Psicológica"/>
    <n v="0"/>
    <n v="36327.291746319781"/>
    <n v="14288.666378877693"/>
  </r>
  <r>
    <n v="10"/>
    <n v="10307"/>
    <s v="Los Lagos"/>
    <s v="San Pablo"/>
    <n v="4"/>
    <s v="Prevalencia Violencia Psicológica Leve Año"/>
    <x v="0"/>
    <x v="0"/>
    <n v="1"/>
    <s v="Violencia psicológica"/>
    <s v="Sufrió violencia psicológica leve en los últimos 12 meses"/>
    <n v="270103"/>
    <s v="Delitos violentos"/>
    <n v="270103008"/>
    <s v="Violencia Psicológica"/>
    <n v="0"/>
    <n v="0"/>
    <n v="11548.469629489246"/>
  </r>
  <r>
    <n v="10"/>
    <n v="10403"/>
    <s v="Los Lagos"/>
    <s v="Hualaihué"/>
    <n v="1"/>
    <s v="Prevalencia Violencia Psicológica General Año"/>
    <x v="0"/>
    <x v="0"/>
    <n v="1"/>
    <s v="Violencia psicológica"/>
    <s v="No sufrió violencia psicológica general en los últimos 12 meses"/>
    <n v="270103"/>
    <s v="Delitos violentos"/>
    <n v="270103008"/>
    <s v="Violencia Psicológica"/>
    <n v="0"/>
    <n v="21079.71124010341"/>
    <n v="0"/>
  </r>
  <r>
    <n v="10"/>
    <n v="10403"/>
    <s v="Los Lagos"/>
    <s v="Hualaihué"/>
    <n v="2"/>
    <s v="Prevalencia Violencia Psicológica General Vida (año o vida)"/>
    <x v="1"/>
    <x v="1"/>
    <n v="1"/>
    <s v="Violencia psicológica"/>
    <s v="No sufrió violencia psicológica antes ni durante los últimos doce meses"/>
    <n v="270103"/>
    <s v="Delitos violentos"/>
    <n v="270103008"/>
    <s v="Violencia Psicológica"/>
    <n v="0"/>
    <n v="21079.71124010341"/>
    <n v="0"/>
  </r>
  <r>
    <n v="10"/>
    <n v="10403"/>
    <s v="Los Lagos"/>
    <s v="Hualaihué"/>
    <n v="3"/>
    <s v="Prevalencia Violencia Psicológica Grave Año"/>
    <x v="0"/>
    <x v="0"/>
    <n v="1"/>
    <s v="Violencia psicológica"/>
    <s v="No sufrió violencia psicológica grave en los últimos 12 meses"/>
    <n v="270103"/>
    <s v="Delitos violentos"/>
    <n v="270103008"/>
    <s v="Violencia Psicológica"/>
    <n v="0"/>
    <n v="21079.71124010341"/>
    <n v="0"/>
  </r>
  <r>
    <n v="10"/>
    <n v="10403"/>
    <s v="Los Lagos"/>
    <s v="Hualaihué"/>
    <n v="4"/>
    <s v="Prevalencia Violencia Psicológica Leve Año"/>
    <x v="0"/>
    <x v="0"/>
    <n v="1"/>
    <s v="Violencia psicológica"/>
    <s v="No sufrió violencia psicológica leve en los últimos 12 meses"/>
    <n v="270103"/>
    <s v="Delitos violentos"/>
    <n v="270103008"/>
    <s v="Violencia Psicológica"/>
    <n v="0"/>
    <n v="21079.71124010341"/>
    <n v="0"/>
  </r>
  <r>
    <n v="11"/>
    <n v="11101"/>
    <s v="Aysén"/>
    <s v="Coihaique"/>
    <n v="1"/>
    <s v="Prevalencia Violencia Psicológica General Año"/>
    <x v="0"/>
    <x v="0"/>
    <n v="1"/>
    <s v="Violencia psicológica"/>
    <s v="No sufrió violencia psicológica general en los últimos 12 meses"/>
    <n v="270103"/>
    <s v="Delitos violentos"/>
    <n v="270103008"/>
    <s v="Violencia Psicológica"/>
    <n v="23887.045485967094"/>
    <n v="23953.721864256539"/>
    <n v="24949.293979439248"/>
  </r>
  <r>
    <n v="11"/>
    <n v="11101"/>
    <s v="Aysén"/>
    <s v="Coihaique"/>
    <n v="1"/>
    <s v="Prevalencia Violencia Psicológica General Año"/>
    <x v="0"/>
    <x v="0"/>
    <n v="1"/>
    <s v="Violencia psicológica"/>
    <s v="Sufrió violencia psicológica general en los últimos 12 meses"/>
    <n v="270103"/>
    <s v="Delitos violentos"/>
    <n v="270103008"/>
    <s v="Violencia Psicológica"/>
    <n v="1684.985483201991"/>
    <n v="3337.5728336135498"/>
    <n v="4595.6662447904655"/>
  </r>
  <r>
    <n v="11"/>
    <n v="11101"/>
    <s v="Aysén"/>
    <s v="Coihaique"/>
    <n v="2"/>
    <s v="Prevalencia Violencia Psicológica General Vida (año o vida)"/>
    <x v="1"/>
    <x v="1"/>
    <n v="1"/>
    <s v="Violencia psicológica"/>
    <s v="No sufrió violencia psicológica antes ni durante los últimos doce meses"/>
    <n v="270103"/>
    <s v="Delitos violentos"/>
    <n v="270103008"/>
    <s v="Violencia Psicológica"/>
    <n v="22240.080188027099"/>
    <n v="22300.395909949428"/>
    <n v="18140.386181002556"/>
  </r>
  <r>
    <n v="11"/>
    <n v="11101"/>
    <s v="Aysén"/>
    <s v="Coihaique"/>
    <n v="2"/>
    <s v="Prevalencia Violencia Psicológica General Vida (año o vida)"/>
    <x v="1"/>
    <x v="1"/>
    <n v="1"/>
    <s v="Violencia psicológica"/>
    <s v="Sufrió violencia psicológica antes o durante los últimos doce meses"/>
    <n v="270103"/>
    <s v="Delitos violentos"/>
    <n v="270103008"/>
    <s v="Violencia Psicológica"/>
    <n v="3331.950781141988"/>
    <n v="4990.8987879206443"/>
    <n v="11404.574043227161"/>
  </r>
  <r>
    <n v="11"/>
    <n v="11101"/>
    <s v="Aysén"/>
    <s v="Coihaique"/>
    <n v="3"/>
    <s v="Prevalencia Violencia Psicológica Grave Año"/>
    <x v="0"/>
    <x v="0"/>
    <n v="1"/>
    <s v="Violencia psicológica"/>
    <s v="No sufrió violencia psicológica grave en los últimos 12 meses"/>
    <n v="270103"/>
    <s v="Delitos violentos"/>
    <n v="270103008"/>
    <s v="Violencia Psicológica"/>
    <n v="25005.184570717545"/>
    <n v="26177.58080361917"/>
    <n v="27981.04232890443"/>
  </r>
  <r>
    <n v="11"/>
    <n v="11101"/>
    <s v="Aysén"/>
    <s v="Coihaique"/>
    <n v="3"/>
    <s v="Prevalencia Violencia Psicológica Grave Año"/>
    <x v="0"/>
    <x v="0"/>
    <n v="1"/>
    <s v="Violencia psicológica"/>
    <s v="Sufrió violencia psicológica grave en los últimos 12 meses"/>
    <n v="270103"/>
    <s v="Delitos violentos"/>
    <n v="270103008"/>
    <s v="Violencia Psicológica"/>
    <n v="566.84639845154152"/>
    <n v="1113.7138942509362"/>
    <n v="1563.9178953252929"/>
  </r>
  <r>
    <n v="11"/>
    <n v="11101"/>
    <s v="Aysén"/>
    <s v="Coihaique"/>
    <n v="4"/>
    <s v="Prevalencia Violencia Psicológica Leve Año"/>
    <x v="0"/>
    <x v="0"/>
    <n v="1"/>
    <s v="Violencia psicológica"/>
    <s v="No sufrió violencia psicológica leve en los últimos 12 meses"/>
    <n v="270103"/>
    <s v="Delitos violentos"/>
    <n v="270103008"/>
    <s v="Violencia Psicológica"/>
    <n v="23887.045485967094"/>
    <n v="23953.721864256539"/>
    <n v="25192.753016517738"/>
  </r>
  <r>
    <n v="11"/>
    <n v="11101"/>
    <s v="Aysén"/>
    <s v="Coihaique"/>
    <n v="4"/>
    <s v="Prevalencia Violencia Psicológica Leve Año"/>
    <x v="0"/>
    <x v="0"/>
    <n v="1"/>
    <s v="Violencia psicológica"/>
    <s v="Sufrió violencia psicológica leve en los últimos 12 meses"/>
    <n v="270103"/>
    <s v="Delitos violentos"/>
    <n v="270103008"/>
    <s v="Violencia Psicológica"/>
    <n v="1684.985483201991"/>
    <n v="3337.5728336135498"/>
    <n v="4352.2072077119747"/>
  </r>
  <r>
    <n v="11"/>
    <n v="11201"/>
    <s v="Aysén"/>
    <s v="Aisén"/>
    <n v="1"/>
    <s v="Prevalencia Violencia Psicológica General Año"/>
    <x v="0"/>
    <x v="0"/>
    <n v="1"/>
    <s v="Violencia psicológica"/>
    <s v="No sufrió violencia psicológica general en los últimos 12 meses"/>
    <n v="270103"/>
    <s v="Delitos violentos"/>
    <n v="270103008"/>
    <s v="Violencia Psicológica"/>
    <n v="0"/>
    <n v="34083.413576244588"/>
    <n v="30868.212362184775"/>
  </r>
  <r>
    <n v="11"/>
    <n v="11201"/>
    <s v="Aysén"/>
    <s v="Aisén"/>
    <n v="1"/>
    <s v="Prevalencia Violencia Psicológica General Año"/>
    <x v="0"/>
    <x v="0"/>
    <n v="1"/>
    <s v="Violencia psicológica"/>
    <s v="Sufrió violencia psicológica general en los últimos 12 meses"/>
    <n v="270103"/>
    <s v="Delitos violentos"/>
    <n v="270103008"/>
    <s v="Violencia Psicológica"/>
    <n v="0"/>
    <n v="5626.847121137168"/>
    <n v="9390.6863129172161"/>
  </r>
  <r>
    <n v="11"/>
    <n v="11201"/>
    <s v="Aysén"/>
    <s v="Aisén"/>
    <n v="2"/>
    <s v="Prevalencia Violencia Psicológica General Vida (año o vida)"/>
    <x v="1"/>
    <x v="1"/>
    <n v="1"/>
    <s v="Violencia psicológica"/>
    <s v="No sufrió violencia psicológica antes ni durante los últimos doce meses"/>
    <n v="270103"/>
    <s v="Delitos violentos"/>
    <n v="270103008"/>
    <s v="Violencia Psicológica"/>
    <n v="0"/>
    <n v="28475.081233639943"/>
    <n v="25946.336612666277"/>
  </r>
  <r>
    <n v="11"/>
    <n v="11201"/>
    <s v="Aysén"/>
    <s v="Aisén"/>
    <n v="2"/>
    <s v="Prevalencia Violencia Psicológica General Vida (año o vida)"/>
    <x v="1"/>
    <x v="1"/>
    <n v="1"/>
    <s v="Violencia psicológica"/>
    <s v="Sufrió violencia psicológica antes o durante los últimos doce meses"/>
    <n v="270103"/>
    <s v="Delitos violentos"/>
    <n v="270103008"/>
    <s v="Violencia Psicológica"/>
    <n v="0"/>
    <n v="11235.179463741835"/>
    <n v="14312.562062435692"/>
  </r>
  <r>
    <n v="11"/>
    <n v="11201"/>
    <s v="Aysén"/>
    <s v="Aisén"/>
    <n v="3"/>
    <s v="Prevalencia Violencia Psicológica Grave Año"/>
    <x v="0"/>
    <x v="0"/>
    <n v="1"/>
    <s v="Violencia psicológica"/>
    <s v="No sufrió violencia psicológica grave en los últimos 12 meses"/>
    <n v="270103"/>
    <s v="Delitos violentos"/>
    <n v="270103008"/>
    <s v="Violencia Psicológica"/>
    <n v="0"/>
    <n v="38289.36594013463"/>
    <n v="38720.187832575444"/>
  </r>
  <r>
    <n v="11"/>
    <n v="11201"/>
    <s v="Aysén"/>
    <s v="Aisén"/>
    <n v="3"/>
    <s v="Prevalencia Violencia Psicológica Grave Año"/>
    <x v="0"/>
    <x v="0"/>
    <n v="1"/>
    <s v="Violencia psicológica"/>
    <s v="Sufrió violencia psicológica grave en los últimos 12 meses"/>
    <n v="270103"/>
    <s v="Delitos violentos"/>
    <n v="270103008"/>
    <s v="Violencia Psicológica"/>
    <n v="0"/>
    <n v="1420.8947572471432"/>
    <n v="1538.7108425265369"/>
  </r>
  <r>
    <n v="11"/>
    <n v="11201"/>
    <s v="Aysén"/>
    <s v="Aisén"/>
    <n v="4"/>
    <s v="Prevalencia Violencia Psicológica Leve Año"/>
    <x v="0"/>
    <x v="0"/>
    <n v="1"/>
    <s v="Violencia psicológica"/>
    <s v="No sufrió violencia psicológica leve en los últimos 12 meses"/>
    <n v="270103"/>
    <s v="Delitos violentos"/>
    <n v="270103008"/>
    <s v="Violencia Psicológica"/>
    <n v="0"/>
    <n v="34403.178154825218"/>
    <n v="31042.925657848398"/>
  </r>
  <r>
    <n v="11"/>
    <n v="11201"/>
    <s v="Aysén"/>
    <s v="Aisén"/>
    <n v="4"/>
    <s v="Prevalencia Violencia Psicológica Leve Año"/>
    <x v="0"/>
    <x v="0"/>
    <n v="1"/>
    <s v="Violencia psicológica"/>
    <s v="Sufrió violencia psicológica leve en los últimos 12 meses"/>
    <n v="270103"/>
    <s v="Delitos violentos"/>
    <n v="270103008"/>
    <s v="Violencia Psicológica"/>
    <n v="0"/>
    <n v="5307.0825425565399"/>
    <n v="9215.9730172535965"/>
  </r>
  <r>
    <n v="11"/>
    <n v="11202"/>
    <s v="Aysén"/>
    <s v="Cisnes"/>
    <n v="1"/>
    <s v="Prevalencia Violencia Psicológica General Año"/>
    <x v="0"/>
    <x v="0"/>
    <n v="1"/>
    <s v="Violencia psicológica"/>
    <s v="No sufrió violencia psicológica general en los últimos 12 meses"/>
    <n v="270103"/>
    <s v="Delitos violentos"/>
    <n v="270103008"/>
    <s v="Violencia Psicológica"/>
    <n v="0"/>
    <n v="29963.560449218468"/>
    <n v="0"/>
  </r>
  <r>
    <n v="11"/>
    <n v="11202"/>
    <s v="Aysén"/>
    <s v="Cisnes"/>
    <n v="1"/>
    <s v="Prevalencia Violencia Psicológica General Año"/>
    <x v="0"/>
    <x v="0"/>
    <n v="1"/>
    <s v="Violencia psicológica"/>
    <s v="Sufrió violencia psicológica general en los últimos 12 meses"/>
    <n v="270103"/>
    <s v="Delitos violentos"/>
    <n v="270103008"/>
    <s v="Violencia Psicológica"/>
    <n v="0"/>
    <n v="6460.0041568443648"/>
    <n v="0"/>
  </r>
  <r>
    <n v="11"/>
    <n v="11202"/>
    <s v="Aysén"/>
    <s v="Cisnes"/>
    <n v="2"/>
    <s v="Prevalencia Violencia Psicológica General Vida (año o vida)"/>
    <x v="1"/>
    <x v="1"/>
    <n v="1"/>
    <s v="Violencia psicológica"/>
    <s v="No sufrió violencia psicológica antes ni durante los últimos doce meses"/>
    <n v="270103"/>
    <s v="Delitos violentos"/>
    <n v="270103008"/>
    <s v="Violencia Psicológica"/>
    <n v="0"/>
    <n v="26776.405691754124"/>
    <n v="0"/>
  </r>
  <r>
    <n v="11"/>
    <n v="11202"/>
    <s v="Aysén"/>
    <s v="Cisnes"/>
    <n v="2"/>
    <s v="Prevalencia Violencia Psicológica General Vida (año o vida)"/>
    <x v="1"/>
    <x v="1"/>
    <n v="1"/>
    <s v="Violencia psicológica"/>
    <s v="Sufrió violencia psicológica antes o durante los últimos doce meses"/>
    <n v="270103"/>
    <s v="Delitos violentos"/>
    <n v="270103008"/>
    <s v="Violencia Psicológica"/>
    <n v="0"/>
    <n v="9647.1589143087094"/>
    <n v="0"/>
  </r>
  <r>
    <n v="11"/>
    <n v="11202"/>
    <s v="Aysén"/>
    <s v="Cisnes"/>
    <n v="3"/>
    <s v="Prevalencia Violencia Psicológica Grave Año"/>
    <x v="0"/>
    <x v="0"/>
    <n v="1"/>
    <s v="Violencia psicológica"/>
    <s v="No sufrió violencia psicológica grave en los últimos 12 meses"/>
    <n v="270103"/>
    <s v="Delitos violentos"/>
    <n v="270103008"/>
    <s v="Violencia Psicológica"/>
    <n v="0"/>
    <n v="32920.774191587006"/>
    <n v="0"/>
  </r>
  <r>
    <n v="11"/>
    <n v="11202"/>
    <s v="Aysén"/>
    <s v="Cisnes"/>
    <n v="3"/>
    <s v="Prevalencia Violencia Psicológica Grave Año"/>
    <x v="0"/>
    <x v="0"/>
    <n v="1"/>
    <s v="Violencia psicológica"/>
    <s v="Sufrió violencia psicológica grave en los últimos 12 meses"/>
    <n v="270103"/>
    <s v="Delitos violentos"/>
    <n v="270103008"/>
    <s v="Violencia Psicológica"/>
    <n v="0"/>
    <n v="3502.790414475829"/>
    <n v="0"/>
  </r>
  <r>
    <n v="11"/>
    <n v="11202"/>
    <s v="Aysén"/>
    <s v="Cisnes"/>
    <n v="4"/>
    <s v="Prevalencia Violencia Psicológica Leve Año"/>
    <x v="0"/>
    <x v="0"/>
    <n v="1"/>
    <s v="Violencia psicológica"/>
    <s v="No sufrió violencia psicológica leve en los últimos 12 meses"/>
    <n v="270103"/>
    <s v="Delitos violentos"/>
    <n v="270103008"/>
    <s v="Violencia Psicológica"/>
    <n v="0"/>
    <n v="29963.560449218468"/>
    <n v="0"/>
  </r>
  <r>
    <n v="11"/>
    <n v="11202"/>
    <s v="Aysén"/>
    <s v="Cisnes"/>
    <n v="4"/>
    <s v="Prevalencia Violencia Psicológica Leve Año"/>
    <x v="0"/>
    <x v="0"/>
    <n v="1"/>
    <s v="Violencia psicológica"/>
    <s v="Sufrió violencia psicológica leve en los últimos 12 meses"/>
    <n v="270103"/>
    <s v="Delitos violentos"/>
    <n v="270103008"/>
    <s v="Violencia Psicológica"/>
    <n v="0"/>
    <n v="6460.0041568443648"/>
    <n v="0"/>
  </r>
  <r>
    <n v="11"/>
    <n v="11203"/>
    <s v="Aysén"/>
    <s v="Guaitecas"/>
    <n v="1"/>
    <s v="Prevalencia Violencia Psicológica General Año"/>
    <x v="0"/>
    <x v="0"/>
    <n v="1"/>
    <s v="Violencia psicológica"/>
    <s v="No sufrió violencia psicológica general en los últimos 12 meses"/>
    <n v="270103"/>
    <s v="Delitos violentos"/>
    <n v="270103008"/>
    <s v="Violencia Psicológica"/>
    <n v="0"/>
    <n v="42740.316160290393"/>
    <n v="0"/>
  </r>
  <r>
    <n v="11"/>
    <n v="11203"/>
    <s v="Aysén"/>
    <s v="Guaitecas"/>
    <n v="1"/>
    <s v="Prevalencia Violencia Psicológica General Año"/>
    <x v="0"/>
    <x v="0"/>
    <n v="1"/>
    <s v="Violencia psicológica"/>
    <s v="Sufrió violencia psicológica general en los últimos 12 meses"/>
    <n v="270103"/>
    <s v="Delitos violentos"/>
    <n v="270103008"/>
    <s v="Violencia Psicológica"/>
    <n v="0"/>
    <n v="4974.0259740259744"/>
    <n v="0"/>
  </r>
  <r>
    <n v="11"/>
    <n v="11203"/>
    <s v="Aysén"/>
    <s v="Guaitecas"/>
    <n v="2"/>
    <s v="Prevalencia Violencia Psicológica General Vida (año o vida)"/>
    <x v="1"/>
    <x v="1"/>
    <n v="1"/>
    <s v="Violencia psicológica"/>
    <s v="No sufrió violencia psicológica antes ni durante los últimos doce meses"/>
    <n v="270103"/>
    <s v="Delitos violentos"/>
    <n v="270103008"/>
    <s v="Violencia Psicológica"/>
    <n v="0"/>
    <n v="42740.316160290393"/>
    <n v="0"/>
  </r>
  <r>
    <n v="11"/>
    <n v="11203"/>
    <s v="Aysén"/>
    <s v="Guaitecas"/>
    <n v="2"/>
    <s v="Prevalencia Violencia Psicológica General Vida (año o vida)"/>
    <x v="1"/>
    <x v="1"/>
    <n v="1"/>
    <s v="Violencia psicológica"/>
    <s v="Sufrió violencia psicológica antes o durante los últimos doce meses"/>
    <n v="270103"/>
    <s v="Delitos violentos"/>
    <n v="270103008"/>
    <s v="Violencia Psicológica"/>
    <n v="0"/>
    <n v="4974.0259740259744"/>
    <n v="0"/>
  </r>
  <r>
    <n v="11"/>
    <n v="11203"/>
    <s v="Aysén"/>
    <s v="Guaitecas"/>
    <n v="3"/>
    <s v="Prevalencia Violencia Psicológica Grave Año"/>
    <x v="0"/>
    <x v="0"/>
    <n v="1"/>
    <s v="Violencia psicológica"/>
    <s v="No sufrió violencia psicológica grave en los últimos 12 meses"/>
    <n v="270103"/>
    <s v="Delitos violentos"/>
    <n v="270103008"/>
    <s v="Violencia Psicológica"/>
    <n v="0"/>
    <n v="42740.316160290393"/>
    <n v="0"/>
  </r>
  <r>
    <n v="11"/>
    <n v="11203"/>
    <s v="Aysén"/>
    <s v="Guaitecas"/>
    <n v="3"/>
    <s v="Prevalencia Violencia Psicológica Grave Año"/>
    <x v="0"/>
    <x v="0"/>
    <n v="1"/>
    <s v="Violencia psicológica"/>
    <s v="Sufrió violencia psicológica grave en los últimos 12 meses"/>
    <n v="270103"/>
    <s v="Delitos violentos"/>
    <n v="270103008"/>
    <s v="Violencia Psicológica"/>
    <n v="0"/>
    <n v="4974.0259740259744"/>
    <n v="0"/>
  </r>
  <r>
    <n v="11"/>
    <n v="11203"/>
    <s v="Aysén"/>
    <s v="Guaitecas"/>
    <n v="4"/>
    <s v="Prevalencia Violencia Psicológica Leve Año"/>
    <x v="0"/>
    <x v="0"/>
    <n v="1"/>
    <s v="Violencia psicológica"/>
    <s v="No sufrió violencia psicológica leve en los últimos 12 meses"/>
    <n v="270103"/>
    <s v="Delitos violentos"/>
    <n v="270103008"/>
    <s v="Violencia Psicológica"/>
    <n v="0"/>
    <n v="42740.316160290393"/>
    <n v="0"/>
  </r>
  <r>
    <n v="11"/>
    <n v="11203"/>
    <s v="Aysén"/>
    <s v="Guaitecas"/>
    <n v="4"/>
    <s v="Prevalencia Violencia Psicológica Leve Año"/>
    <x v="0"/>
    <x v="0"/>
    <n v="1"/>
    <s v="Violencia psicológica"/>
    <s v="Sufrió violencia psicológica leve en los últimos 12 meses"/>
    <n v="270103"/>
    <s v="Delitos violentos"/>
    <n v="270103008"/>
    <s v="Violencia Psicológica"/>
    <n v="0"/>
    <n v="4974.0259740259744"/>
    <n v="0"/>
  </r>
  <r>
    <n v="11"/>
    <n v="11301"/>
    <s v="Aysén"/>
    <s v="Cochrane"/>
    <n v="1"/>
    <s v="Prevalencia Violencia Psicológica General Año"/>
    <x v="0"/>
    <x v="0"/>
    <n v="1"/>
    <s v="Violencia psicológica"/>
    <s v="No sufrió violencia psicológica general en los últimos 12 meses"/>
    <n v="270103"/>
    <s v="Delitos violentos"/>
    <n v="270103008"/>
    <s v="Violencia Psicológica"/>
    <n v="0"/>
    <n v="14435.615412147377"/>
    <n v="0"/>
  </r>
  <r>
    <n v="11"/>
    <n v="11301"/>
    <s v="Aysén"/>
    <s v="Cochrane"/>
    <n v="1"/>
    <s v="Prevalencia Violencia Psicológica General Año"/>
    <x v="0"/>
    <x v="0"/>
    <n v="1"/>
    <s v="Violencia psicológica"/>
    <s v="Sufrió violencia psicológica general en los últimos 12 meses"/>
    <n v="270103"/>
    <s v="Delitos violentos"/>
    <n v="270103008"/>
    <s v="Violencia Psicológica"/>
    <n v="0"/>
    <n v="8955.7831462386766"/>
    <n v="0"/>
  </r>
  <r>
    <n v="11"/>
    <n v="11301"/>
    <s v="Aysén"/>
    <s v="Cochrane"/>
    <n v="2"/>
    <s v="Prevalencia Violencia Psicológica General Vida (año o vida)"/>
    <x v="1"/>
    <x v="1"/>
    <n v="1"/>
    <s v="Violencia psicológica"/>
    <s v="No sufrió violencia psicológica antes ni durante los últimos doce meses"/>
    <n v="270103"/>
    <s v="Delitos violentos"/>
    <n v="270103008"/>
    <s v="Violencia Psicológica"/>
    <n v="0"/>
    <n v="14435.615412147377"/>
    <n v="0"/>
  </r>
  <r>
    <n v="11"/>
    <n v="11301"/>
    <s v="Aysén"/>
    <s v="Cochrane"/>
    <n v="2"/>
    <s v="Prevalencia Violencia Psicológica General Vida (año o vida)"/>
    <x v="1"/>
    <x v="1"/>
    <n v="1"/>
    <s v="Violencia psicológica"/>
    <s v="Sufrió violencia psicológica antes o durante los últimos doce meses"/>
    <n v="270103"/>
    <s v="Delitos violentos"/>
    <n v="270103008"/>
    <s v="Violencia Psicológica"/>
    <n v="0"/>
    <n v="8955.7831462386766"/>
    <n v="0"/>
  </r>
  <r>
    <n v="11"/>
    <n v="11301"/>
    <s v="Aysén"/>
    <s v="Cochrane"/>
    <n v="3"/>
    <s v="Prevalencia Violencia Psicológica Grave Año"/>
    <x v="0"/>
    <x v="0"/>
    <n v="1"/>
    <s v="Violencia psicológica"/>
    <s v="No sufrió violencia psicológica grave en los últimos 12 meses"/>
    <n v="270103"/>
    <s v="Delitos violentos"/>
    <n v="270103008"/>
    <s v="Violencia Psicológica"/>
    <n v="0"/>
    <n v="21218.883053923801"/>
    <n v="0"/>
  </r>
  <r>
    <n v="11"/>
    <n v="11301"/>
    <s v="Aysén"/>
    <s v="Cochrane"/>
    <n v="3"/>
    <s v="Prevalencia Violencia Psicológica Grave Año"/>
    <x v="0"/>
    <x v="0"/>
    <n v="1"/>
    <s v="Violencia psicológica"/>
    <s v="Sufrió violencia psicológica grave en los últimos 12 meses"/>
    <n v="270103"/>
    <s v="Delitos violentos"/>
    <n v="270103008"/>
    <s v="Violencia Psicológica"/>
    <n v="0"/>
    <n v="2172.5155044622597"/>
    <n v="0"/>
  </r>
  <r>
    <n v="11"/>
    <n v="11301"/>
    <s v="Aysén"/>
    <s v="Cochrane"/>
    <n v="4"/>
    <s v="Prevalencia Violencia Psicológica Leve Año"/>
    <x v="0"/>
    <x v="0"/>
    <n v="1"/>
    <s v="Violencia psicológica"/>
    <s v="No sufrió violencia psicológica leve en los últimos 12 meses"/>
    <n v="270103"/>
    <s v="Delitos violentos"/>
    <n v="270103008"/>
    <s v="Violencia Psicológica"/>
    <n v="0"/>
    <n v="16608.130916609636"/>
    <n v="0"/>
  </r>
  <r>
    <n v="11"/>
    <n v="11301"/>
    <s v="Aysén"/>
    <s v="Cochrane"/>
    <n v="4"/>
    <s v="Prevalencia Violencia Psicológica Leve Año"/>
    <x v="0"/>
    <x v="0"/>
    <n v="1"/>
    <s v="Violencia psicológica"/>
    <s v="Sufrió violencia psicológica leve en los últimos 12 meses"/>
    <n v="270103"/>
    <s v="Delitos violentos"/>
    <n v="270103008"/>
    <s v="Violencia Psicológica"/>
    <n v="0"/>
    <n v="6783.2676417764169"/>
    <n v="0"/>
  </r>
  <r>
    <n v="11"/>
    <n v="11401"/>
    <s v="Aysén"/>
    <s v="Chile Chico"/>
    <n v="1"/>
    <s v="Prevalencia Violencia Psicológica General Año"/>
    <x v="0"/>
    <x v="0"/>
    <n v="1"/>
    <s v="Violencia psicológica"/>
    <s v="No sufrió violencia psicológica general en los últimos 12 meses"/>
    <n v="270103"/>
    <s v="Delitos violentos"/>
    <n v="270103008"/>
    <s v="Violencia Psicológica"/>
    <n v="0"/>
    <n v="19764.762752203991"/>
    <n v="0"/>
  </r>
  <r>
    <n v="11"/>
    <n v="11401"/>
    <s v="Aysén"/>
    <s v="Chile Chico"/>
    <n v="1"/>
    <s v="Prevalencia Violencia Psicológica General Año"/>
    <x v="0"/>
    <x v="0"/>
    <n v="1"/>
    <s v="Violencia psicológica"/>
    <s v="Sufrió violencia psicológica general en los últimos 12 meses"/>
    <n v="270103"/>
    <s v="Delitos violentos"/>
    <n v="270103008"/>
    <s v="Violencia Psicológica"/>
    <n v="0"/>
    <n v="1561.2855876245903"/>
    <n v="0"/>
  </r>
  <r>
    <n v="11"/>
    <n v="11401"/>
    <s v="Aysén"/>
    <s v="Chile Chico"/>
    <n v="2"/>
    <s v="Prevalencia Violencia Psicológica General Vida (año o vida)"/>
    <x v="1"/>
    <x v="1"/>
    <n v="1"/>
    <s v="Violencia psicológica"/>
    <s v="No sufrió violencia psicológica antes ni durante los últimos doce meses"/>
    <n v="270103"/>
    <s v="Delitos violentos"/>
    <n v="270103008"/>
    <s v="Violencia Psicológica"/>
    <n v="0"/>
    <n v="15266.129284820554"/>
    <n v="0"/>
  </r>
  <r>
    <n v="11"/>
    <n v="11401"/>
    <s v="Aysén"/>
    <s v="Chile Chico"/>
    <n v="2"/>
    <s v="Prevalencia Violencia Psicológica General Vida (año o vida)"/>
    <x v="1"/>
    <x v="1"/>
    <n v="1"/>
    <s v="Violencia psicológica"/>
    <s v="Sufrió violencia psicológica antes o durante los últimos doce meses"/>
    <n v="270103"/>
    <s v="Delitos violentos"/>
    <n v="270103008"/>
    <s v="Violencia Psicológica"/>
    <n v="0"/>
    <n v="6059.9190550080293"/>
    <n v="0"/>
  </r>
  <r>
    <n v="11"/>
    <n v="11401"/>
    <s v="Aysén"/>
    <s v="Chile Chico"/>
    <n v="3"/>
    <s v="Prevalencia Violencia Psicológica Grave Año"/>
    <x v="0"/>
    <x v="0"/>
    <n v="1"/>
    <s v="Violencia psicológica"/>
    <s v="No sufrió violencia psicológica grave en los últimos 12 meses"/>
    <n v="270103"/>
    <s v="Delitos violentos"/>
    <n v="270103008"/>
    <s v="Violencia Psicológica"/>
    <n v="0"/>
    <n v="21326.04833982858"/>
    <n v="0"/>
  </r>
  <r>
    <n v="11"/>
    <n v="11401"/>
    <s v="Aysén"/>
    <s v="Chile Chico"/>
    <n v="4"/>
    <s v="Prevalencia Violencia Psicológica Leve Año"/>
    <x v="0"/>
    <x v="0"/>
    <n v="1"/>
    <s v="Violencia psicológica"/>
    <s v="No sufrió violencia psicológica leve en los últimos 12 meses"/>
    <n v="270103"/>
    <s v="Delitos violentos"/>
    <n v="270103008"/>
    <s v="Violencia Psicológica"/>
    <n v="0"/>
    <n v="19764.762752203991"/>
    <n v="0"/>
  </r>
  <r>
    <n v="11"/>
    <n v="11401"/>
    <s v="Aysén"/>
    <s v="Chile Chico"/>
    <n v="4"/>
    <s v="Prevalencia Violencia Psicológica Leve Año"/>
    <x v="0"/>
    <x v="0"/>
    <n v="1"/>
    <s v="Violencia psicológica"/>
    <s v="Sufrió violencia psicológica leve en los últimos 12 meses"/>
    <n v="270103"/>
    <s v="Delitos violentos"/>
    <n v="270103008"/>
    <s v="Violencia Psicológica"/>
    <n v="0"/>
    <n v="1561.2855876245903"/>
    <n v="0"/>
  </r>
  <r>
    <n v="12"/>
    <n v="12101"/>
    <s v="Magallanes y Antártica Chilena"/>
    <s v="Punta Arenas"/>
    <n v="1"/>
    <s v="Prevalencia Violencia Psicológica General Año"/>
    <x v="0"/>
    <x v="0"/>
    <n v="1"/>
    <s v="Violencia psicológica"/>
    <s v="No sufrió violencia psicológica general en los últimos 12 meses"/>
    <n v="270103"/>
    <s v="Delitos violentos"/>
    <n v="270103008"/>
    <s v="Violencia Psicológica"/>
    <n v="28198.010110048104"/>
    <n v="29163.187543217417"/>
    <n v="27149.159205290056"/>
  </r>
  <r>
    <n v="12"/>
    <n v="12101"/>
    <s v="Magallanes y Antártica Chilena"/>
    <s v="Punta Arenas"/>
    <n v="1"/>
    <s v="Prevalencia Violencia Psicológica General Año"/>
    <x v="0"/>
    <x v="0"/>
    <n v="1"/>
    <s v="Violencia psicológica"/>
    <s v="Sufrió violencia psicológica general en los últimos 12 meses"/>
    <n v="270103"/>
    <s v="Delitos violentos"/>
    <n v="270103008"/>
    <s v="Violencia Psicológica"/>
    <n v="1682.4588371150419"/>
    <n v="4245.5821959232526"/>
    <n v="2742.8461620830076"/>
  </r>
  <r>
    <n v="12"/>
    <n v="12101"/>
    <s v="Magallanes y Antártica Chilena"/>
    <s v="Punta Arenas"/>
    <n v="1"/>
    <s v="Prevalencia Violencia Psicológica General Año"/>
    <x v="0"/>
    <x v="0"/>
    <n v="1"/>
    <s v="Violencia psicológica"/>
    <s v="Sin Datos"/>
    <n v="270103"/>
    <s v="Delitos violentos"/>
    <n v="270103008"/>
    <s v="Violencia Psicológica"/>
    <n v="84.122941855752103"/>
    <n v="0"/>
    <n v="0"/>
  </r>
  <r>
    <n v="12"/>
    <n v="12101"/>
    <s v="Magallanes y Antártica Chilena"/>
    <s v="Punta Arenas"/>
    <n v="2"/>
    <s v="Prevalencia Violencia Psicológica General Vida (año o vida)"/>
    <x v="1"/>
    <x v="1"/>
    <n v="1"/>
    <s v="Violencia psicológica"/>
    <s v="Sin Datos"/>
    <n v="270103"/>
    <s v="Delitos violentos"/>
    <n v="270103008"/>
    <s v="Violencia Psicológica"/>
    <n v="31.354914691689419"/>
    <n v="0"/>
    <n v="101.00903388175198"/>
  </r>
  <r>
    <n v="12"/>
    <n v="12101"/>
    <s v="Magallanes y Antártica Chilena"/>
    <s v="Punta Arenas"/>
    <n v="2"/>
    <s v="Prevalencia Violencia Psicológica General Vida (año o vida)"/>
    <x v="1"/>
    <x v="1"/>
    <n v="1"/>
    <s v="Violencia psicológica"/>
    <s v="No sufrió violencia psicológica antes ni durante los últimos doce meses"/>
    <n v="270103"/>
    <s v="Delitos violentos"/>
    <n v="270103008"/>
    <s v="Violencia Psicológica"/>
    <n v="24510.36624069868"/>
    <n v="26728.401783214158"/>
    <n v="22297.188863423951"/>
  </r>
  <r>
    <n v="12"/>
    <n v="12101"/>
    <s v="Magallanes y Antártica Chilena"/>
    <s v="Punta Arenas"/>
    <n v="2"/>
    <s v="Prevalencia Violencia Psicológica General Vida (año o vida)"/>
    <x v="1"/>
    <x v="1"/>
    <n v="1"/>
    <s v="Violencia psicológica"/>
    <s v="Sufrió violencia psicológica antes o durante los últimos doce meses"/>
    <n v="270103"/>
    <s v="Delitos violentos"/>
    <n v="270103008"/>
    <s v="Violencia Psicológica"/>
    <n v="5422.8707336285288"/>
    <n v="6680.367955926532"/>
    <n v="7493.8074700674169"/>
  </r>
  <r>
    <n v="12"/>
    <n v="12101"/>
    <s v="Magallanes y Antártica Chilena"/>
    <s v="Punta Arenas"/>
    <n v="3"/>
    <s v="Prevalencia Violencia Psicológica Grave Año"/>
    <x v="0"/>
    <x v="0"/>
    <n v="1"/>
    <s v="Violencia psicológica"/>
    <s v="No sufrió violencia psicológica grave en los últimos 12 meses"/>
    <n v="270103"/>
    <s v="Delitos violentos"/>
    <n v="270103008"/>
    <s v="Violencia Psicológica"/>
    <n v="29272.48950375112"/>
    <n v="32766.673458016383"/>
    <n v="28915.138901691669"/>
  </r>
  <r>
    <n v="12"/>
    <n v="12101"/>
    <s v="Magallanes y Antártica Chilena"/>
    <s v="Punta Arenas"/>
    <n v="3"/>
    <s v="Prevalencia Violencia Psicológica Grave Año"/>
    <x v="0"/>
    <x v="0"/>
    <n v="1"/>
    <s v="Violencia psicológica"/>
    <s v="Sufrió violencia psicológica grave en los últimos 12 meses"/>
    <n v="270103"/>
    <s v="Delitos violentos"/>
    <n v="270103008"/>
    <s v="Violencia Psicológica"/>
    <n v="607.97944341202651"/>
    <n v="642.0962811242623"/>
    <n v="976.86646568138201"/>
  </r>
  <r>
    <n v="12"/>
    <n v="12101"/>
    <s v="Magallanes y Antártica Chilena"/>
    <s v="Punta Arenas"/>
    <n v="3"/>
    <s v="Prevalencia Violencia Psicológica Grave Año"/>
    <x v="0"/>
    <x v="0"/>
    <n v="1"/>
    <s v="Violencia psicológica"/>
    <s v="Sin Datos"/>
    <n v="270103"/>
    <s v="Delitos violentos"/>
    <n v="270103008"/>
    <s v="Violencia Psicológica"/>
    <n v="84.122941855752103"/>
    <n v="0"/>
    <n v="0"/>
  </r>
  <r>
    <n v="12"/>
    <n v="12101"/>
    <s v="Magallanes y Antártica Chilena"/>
    <s v="Punta Arenas"/>
    <n v="4"/>
    <s v="Prevalencia Violencia Psicológica Leve Año"/>
    <x v="0"/>
    <x v="0"/>
    <n v="1"/>
    <s v="Violencia psicológica"/>
    <s v="No sufrió violencia psicológica leve en los últimos 12 meses"/>
    <n v="270103"/>
    <s v="Delitos violentos"/>
    <n v="270103008"/>
    <s v="Violencia Psicológica"/>
    <n v="28198.010110048104"/>
    <n v="29256.602042538187"/>
    <n v="27149.159205290056"/>
  </r>
  <r>
    <n v="12"/>
    <n v="12101"/>
    <s v="Magallanes y Antártica Chilena"/>
    <s v="Punta Arenas"/>
    <n v="4"/>
    <s v="Prevalencia Violencia Psicológica Leve Año"/>
    <x v="0"/>
    <x v="0"/>
    <n v="1"/>
    <s v="Violencia psicológica"/>
    <s v="Sufrió violencia psicológica leve en los últimos 12 meses"/>
    <n v="270103"/>
    <s v="Delitos violentos"/>
    <n v="270103008"/>
    <s v="Violencia Psicológica"/>
    <n v="1682.4588371150419"/>
    <n v="4152.1676966024761"/>
    <n v="2742.8461620830076"/>
  </r>
  <r>
    <n v="12"/>
    <n v="12101"/>
    <s v="Magallanes y Antártica Chilena"/>
    <s v="Punta Arenas"/>
    <n v="4"/>
    <s v="Prevalencia Violencia Psicológica Leve Año"/>
    <x v="0"/>
    <x v="0"/>
    <n v="1"/>
    <s v="Violencia psicológica"/>
    <s v="Sin Datos"/>
    <n v="270103"/>
    <s v="Delitos violentos"/>
    <n v="270103008"/>
    <s v="Violencia Psicológica"/>
    <n v="84.122941855752103"/>
    <n v="0"/>
    <n v="0"/>
  </r>
  <r>
    <n v="12"/>
    <n v="12301"/>
    <s v="Magallanes y Antártica Chilena"/>
    <s v="Porvenir"/>
    <n v="1"/>
    <s v="Prevalencia Violencia Psicológica General Año"/>
    <x v="0"/>
    <x v="0"/>
    <n v="1"/>
    <s v="Violencia psicológica"/>
    <s v="No sufrió violencia psicológica general en los últimos 12 meses"/>
    <n v="270103"/>
    <s v="Delitos violentos"/>
    <n v="270103008"/>
    <s v="Violencia Psicológica"/>
    <n v="0"/>
    <n v="25163.419254916029"/>
    <n v="0"/>
  </r>
  <r>
    <n v="12"/>
    <n v="12301"/>
    <s v="Magallanes y Antártica Chilena"/>
    <s v="Porvenir"/>
    <n v="1"/>
    <s v="Prevalencia Violencia Psicológica General Año"/>
    <x v="0"/>
    <x v="0"/>
    <n v="1"/>
    <s v="Violencia psicológica"/>
    <s v="Sufrió violencia psicológica general en los últimos 12 meses"/>
    <n v="270103"/>
    <s v="Delitos violentos"/>
    <n v="270103008"/>
    <s v="Violencia Psicológica"/>
    <n v="0"/>
    <n v="1768.2606410930059"/>
    <n v="0"/>
  </r>
  <r>
    <n v="12"/>
    <n v="12301"/>
    <s v="Magallanes y Antártica Chilena"/>
    <s v="Porvenir"/>
    <n v="2"/>
    <s v="Prevalencia Violencia Psicológica General Vida (año o vida)"/>
    <x v="1"/>
    <x v="1"/>
    <n v="1"/>
    <s v="Violencia psicológica"/>
    <s v="No sufrió violencia psicológica antes ni durante los últimos doce meses"/>
    <n v="270103"/>
    <s v="Delitos violentos"/>
    <n v="270103008"/>
    <s v="Violencia Psicológica"/>
    <n v="0"/>
    <n v="23395.158613823023"/>
    <n v="0"/>
  </r>
  <r>
    <n v="12"/>
    <n v="12301"/>
    <s v="Magallanes y Antártica Chilena"/>
    <s v="Porvenir"/>
    <n v="2"/>
    <s v="Prevalencia Violencia Psicológica General Vida (año o vida)"/>
    <x v="1"/>
    <x v="1"/>
    <n v="1"/>
    <s v="Violencia psicológica"/>
    <s v="Sufrió violencia psicológica antes o durante los últimos doce meses"/>
    <n v="270103"/>
    <s v="Delitos violentos"/>
    <n v="270103008"/>
    <s v="Violencia Psicológica"/>
    <n v="0"/>
    <n v="3536.5212821860118"/>
    <n v="0"/>
  </r>
  <r>
    <n v="12"/>
    <n v="12301"/>
    <s v="Magallanes y Antártica Chilena"/>
    <s v="Porvenir"/>
    <n v="3"/>
    <s v="Prevalencia Violencia Psicológica Grave Año"/>
    <x v="0"/>
    <x v="0"/>
    <n v="1"/>
    <s v="Violencia psicológica"/>
    <s v="No sufrió violencia psicológica grave en los últimos 12 meses"/>
    <n v="270103"/>
    <s v="Delitos violentos"/>
    <n v="270103008"/>
    <s v="Violencia Psicológica"/>
    <n v="0"/>
    <n v="26931.679896009035"/>
    <n v="0"/>
  </r>
  <r>
    <n v="12"/>
    <n v="12301"/>
    <s v="Magallanes y Antártica Chilena"/>
    <s v="Porvenir"/>
    <n v="4"/>
    <s v="Prevalencia Violencia Psicológica Leve Año"/>
    <x v="0"/>
    <x v="0"/>
    <n v="1"/>
    <s v="Violencia psicológica"/>
    <s v="No sufrió violencia psicológica leve en los últimos 12 meses"/>
    <n v="270103"/>
    <s v="Delitos violentos"/>
    <n v="270103008"/>
    <s v="Violencia Psicológica"/>
    <n v="0"/>
    <n v="25163.419254916029"/>
    <n v="0"/>
  </r>
  <r>
    <n v="12"/>
    <n v="12301"/>
    <s v="Magallanes y Antártica Chilena"/>
    <s v="Porvenir"/>
    <n v="4"/>
    <s v="Prevalencia Violencia Psicológica Leve Año"/>
    <x v="0"/>
    <x v="0"/>
    <n v="1"/>
    <s v="Violencia psicológica"/>
    <s v="Sufrió violencia psicológica leve en los últimos 12 meses"/>
    <n v="270103"/>
    <s v="Delitos violentos"/>
    <n v="270103008"/>
    <s v="Violencia Psicológica"/>
    <n v="0"/>
    <n v="1768.2606410930059"/>
    <n v="0"/>
  </r>
  <r>
    <n v="12"/>
    <n v="12401"/>
    <s v="Magallanes y Antártica Chilena"/>
    <s v="Natales"/>
    <n v="1"/>
    <s v="Prevalencia Violencia Psicológica General Año"/>
    <x v="0"/>
    <x v="0"/>
    <n v="1"/>
    <s v="Violencia psicológica"/>
    <s v="No sufrió violencia psicológica general en los últimos 12 meses"/>
    <n v="270103"/>
    <s v="Delitos violentos"/>
    <n v="270103008"/>
    <s v="Violencia Psicológica"/>
    <n v="0"/>
    <n v="21224.607165741021"/>
    <n v="33123.147310661647"/>
  </r>
  <r>
    <n v="12"/>
    <n v="12401"/>
    <s v="Magallanes y Antártica Chilena"/>
    <s v="Natales"/>
    <n v="1"/>
    <s v="Prevalencia Violencia Psicológica General Año"/>
    <x v="0"/>
    <x v="0"/>
    <n v="1"/>
    <s v="Violencia psicológica"/>
    <s v="Sufrió violencia psicológica general en los últimos 12 meses"/>
    <n v="270103"/>
    <s v="Delitos violentos"/>
    <n v="270103008"/>
    <s v="Violencia Psicológica"/>
    <n v="0"/>
    <n v="3505.9542466123762"/>
    <n v="11381.667672051894"/>
  </r>
  <r>
    <n v="12"/>
    <n v="12401"/>
    <s v="Magallanes y Antártica Chilena"/>
    <s v="Natales"/>
    <n v="2"/>
    <s v="Prevalencia Violencia Psicológica General Vida (año o vida)"/>
    <x v="1"/>
    <x v="1"/>
    <n v="1"/>
    <s v="Violencia psicológica"/>
    <s v="No sufrió violencia psicológica antes ni durante los últimos doce meses"/>
    <n v="270103"/>
    <s v="Delitos violentos"/>
    <n v="270103008"/>
    <s v="Violencia Psicológica"/>
    <n v="0"/>
    <n v="17407.779099088493"/>
    <n v="22218.933702373113"/>
  </r>
  <r>
    <n v="12"/>
    <n v="12401"/>
    <s v="Magallanes y Antártica Chilena"/>
    <s v="Natales"/>
    <n v="2"/>
    <s v="Prevalencia Violencia Psicológica General Vida (año o vida)"/>
    <x v="1"/>
    <x v="1"/>
    <n v="1"/>
    <s v="Violencia psicológica"/>
    <s v="Sufrió violencia psicológica antes o durante los últimos doce meses"/>
    <n v="270103"/>
    <s v="Delitos violentos"/>
    <n v="270103008"/>
    <s v="Violencia Psicológica"/>
    <n v="0"/>
    <n v="7322.7823132649028"/>
    <n v="22285.881280340411"/>
  </r>
  <r>
    <n v="12"/>
    <n v="12401"/>
    <s v="Magallanes y Antártica Chilena"/>
    <s v="Natales"/>
    <n v="3"/>
    <s v="Prevalencia Violencia Psicológica Grave Año"/>
    <x v="0"/>
    <x v="0"/>
    <n v="1"/>
    <s v="Violencia psicológica"/>
    <s v="No sufrió violencia psicológica grave en los últimos 12 meses"/>
    <n v="270103"/>
    <s v="Delitos violentos"/>
    <n v="270103008"/>
    <s v="Violencia Psicológica"/>
    <n v="0"/>
    <n v="23558.032099120566"/>
    <n v="42312.062513800665"/>
  </r>
  <r>
    <n v="12"/>
    <n v="12401"/>
    <s v="Magallanes y Antártica Chilena"/>
    <s v="Natales"/>
    <n v="3"/>
    <s v="Prevalencia Violencia Psicológica Grave Año"/>
    <x v="0"/>
    <x v="0"/>
    <n v="1"/>
    <s v="Violencia psicológica"/>
    <s v="Sufrió violencia psicológica grave en los últimos 12 meses"/>
    <n v="270103"/>
    <s v="Delitos violentos"/>
    <n v="270103008"/>
    <s v="Violencia Psicológica"/>
    <n v="0"/>
    <n v="1172.5293132328309"/>
    <n v="2192.7524689128873"/>
  </r>
  <r>
    <n v="12"/>
    <n v="12401"/>
    <s v="Magallanes y Antártica Chilena"/>
    <s v="Natales"/>
    <n v="4"/>
    <s v="Prevalencia Violencia Psicológica Leve Año"/>
    <x v="0"/>
    <x v="0"/>
    <n v="1"/>
    <s v="Violencia psicológica"/>
    <s v="No sufrió violencia psicológica leve en los últimos 12 meses"/>
    <n v="270103"/>
    <s v="Delitos violentos"/>
    <n v="270103008"/>
    <s v="Violencia Psicológica"/>
    <n v="0"/>
    <n v="21224.607165741021"/>
    <n v="33123.147310661647"/>
  </r>
  <r>
    <n v="12"/>
    <n v="12401"/>
    <s v="Magallanes y Antártica Chilena"/>
    <s v="Natales"/>
    <n v="4"/>
    <s v="Prevalencia Violencia Psicológica Leve Año"/>
    <x v="0"/>
    <x v="0"/>
    <n v="1"/>
    <s v="Violencia psicológica"/>
    <s v="Sufrió violencia psicológica leve en los últimos 12 meses"/>
    <n v="270103"/>
    <s v="Delitos violentos"/>
    <n v="270103008"/>
    <s v="Violencia Psicológica"/>
    <n v="0"/>
    <n v="3505.9542466123762"/>
    <n v="11381.667672051894"/>
  </r>
  <r>
    <n v="13"/>
    <n v="13101"/>
    <s v="Metropolitana"/>
    <s v="Santiago"/>
    <n v="1"/>
    <s v="Prevalencia Violencia Psicológica General Año"/>
    <x v="0"/>
    <x v="0"/>
    <n v="1"/>
    <s v="Violencia psicológica"/>
    <s v="No sufrió violencia psicológica general en los últimos 12 meses"/>
    <n v="270103"/>
    <s v="Delitos violentos"/>
    <n v="270103008"/>
    <s v="Violencia Psicológica"/>
    <n v="19813.643097456628"/>
    <n v="25828.966051884778"/>
    <n v="35858.01394677881"/>
  </r>
  <r>
    <n v="13"/>
    <n v="13101"/>
    <s v="Metropolitana"/>
    <s v="Santiago"/>
    <n v="1"/>
    <s v="Prevalencia Violencia Psicológica General Año"/>
    <x v="0"/>
    <x v="0"/>
    <n v="1"/>
    <s v="Violencia psicológica"/>
    <s v="Sufrió violencia psicológica general en los últimos 12 meses"/>
    <n v="270103"/>
    <s v="Delitos violentos"/>
    <n v="270103008"/>
    <s v="Violencia Psicológica"/>
    <n v="0"/>
    <n v="9220.8583690229862"/>
    <n v="2629.8844818610823"/>
  </r>
  <r>
    <n v="13"/>
    <n v="13101"/>
    <s v="Metropolitana"/>
    <s v="Santiago"/>
    <n v="2"/>
    <s v="Prevalencia Violencia Psicológica General Vida (año o vida)"/>
    <x v="1"/>
    <x v="1"/>
    <n v="1"/>
    <s v="Violencia psicológica"/>
    <s v="No sufrió violencia psicológica antes ni durante los últimos doce meses"/>
    <n v="270103"/>
    <s v="Delitos violentos"/>
    <n v="270103008"/>
    <s v="Violencia Psicológica"/>
    <n v="15637.3655281266"/>
    <n v="13741.740146534958"/>
    <n v="27517.038358169117"/>
  </r>
  <r>
    <n v="13"/>
    <n v="13101"/>
    <s v="Metropolitana"/>
    <s v="Santiago"/>
    <n v="2"/>
    <s v="Prevalencia Violencia Psicológica General Vida (año o vida)"/>
    <x v="1"/>
    <x v="1"/>
    <n v="1"/>
    <s v="Violencia psicológica"/>
    <s v="Sufrió violencia psicológica antes o durante los últimos doce meses"/>
    <n v="270103"/>
    <s v="Delitos violentos"/>
    <n v="270103008"/>
    <s v="Violencia Psicológica"/>
    <n v="4176.2775693300291"/>
    <n v="21308.084274372803"/>
    <n v="10970.860070470748"/>
  </r>
  <r>
    <n v="13"/>
    <n v="13101"/>
    <s v="Metropolitana"/>
    <s v="Santiago"/>
    <n v="3"/>
    <s v="Prevalencia Violencia Psicológica Grave Año"/>
    <x v="0"/>
    <x v="0"/>
    <n v="1"/>
    <s v="Violencia psicológica"/>
    <s v="No sufrió violencia psicológica grave en los últimos 12 meses"/>
    <n v="270103"/>
    <s v="Delitos violentos"/>
    <n v="270103008"/>
    <s v="Violencia Psicológica"/>
    <n v="19813.643097456628"/>
    <n v="33545.505974020722"/>
    <n v="37741.675157905898"/>
  </r>
  <r>
    <n v="13"/>
    <n v="13101"/>
    <s v="Metropolitana"/>
    <s v="Santiago"/>
    <n v="3"/>
    <s v="Prevalencia Violencia Psicológica Grave Año"/>
    <x v="0"/>
    <x v="0"/>
    <n v="1"/>
    <s v="Violencia psicológica"/>
    <s v="Sufrió violencia psicológica grave en los últimos 12 meses"/>
    <n v="270103"/>
    <s v="Delitos violentos"/>
    <n v="270103008"/>
    <s v="Violencia Psicológica"/>
    <n v="0"/>
    <n v="1504.3184468870636"/>
    <n v="746.22327073400015"/>
  </r>
  <r>
    <n v="13"/>
    <n v="13101"/>
    <s v="Metropolitana"/>
    <s v="Santiago"/>
    <n v="4"/>
    <s v="Prevalencia Violencia Psicológica Leve Año"/>
    <x v="0"/>
    <x v="0"/>
    <n v="1"/>
    <s v="Violencia psicológica"/>
    <s v="No sufrió violencia psicológica leve en los últimos 12 meses"/>
    <n v="270103"/>
    <s v="Delitos violentos"/>
    <n v="270103008"/>
    <s v="Violencia Psicológica"/>
    <n v="19813.643097456628"/>
    <n v="25828.966051884778"/>
    <n v="35858.01394677881"/>
  </r>
  <r>
    <n v="13"/>
    <n v="13101"/>
    <s v="Metropolitana"/>
    <s v="Santiago"/>
    <n v="4"/>
    <s v="Prevalencia Violencia Psicológica Leve Año"/>
    <x v="0"/>
    <x v="0"/>
    <n v="1"/>
    <s v="Violencia psicológica"/>
    <s v="Sufrió violencia psicológica leve en los últimos 12 meses"/>
    <n v="270103"/>
    <s v="Delitos violentos"/>
    <n v="270103008"/>
    <s v="Violencia Psicológica"/>
    <n v="0"/>
    <n v="9220.8583690229862"/>
    <n v="2629.8844818610823"/>
  </r>
  <r>
    <n v="13"/>
    <n v="13102"/>
    <s v="Metropolitana"/>
    <s v="Cerrillos"/>
    <n v="1"/>
    <s v="Prevalencia Violencia Psicológica General Año"/>
    <x v="0"/>
    <x v="0"/>
    <n v="1"/>
    <s v="Violencia psicológica"/>
    <s v="No sufrió violencia psicológica general en los últimos 12 meses"/>
    <n v="270103"/>
    <s v="Delitos violentos"/>
    <n v="270103008"/>
    <s v="Violencia Psicológica"/>
    <n v="30555.080292327621"/>
    <n v="90621.902005566109"/>
    <n v="50211.842750580276"/>
  </r>
  <r>
    <n v="13"/>
    <n v="13102"/>
    <s v="Metropolitana"/>
    <s v="Cerrillos"/>
    <n v="1"/>
    <s v="Prevalencia Violencia Psicológica General Año"/>
    <x v="0"/>
    <x v="0"/>
    <n v="1"/>
    <s v="Violencia psicológica"/>
    <s v="Sufrió violencia psicológica general en los últimos 12 meses"/>
    <n v="270103"/>
    <s v="Delitos violentos"/>
    <n v="270103008"/>
    <s v="Violencia Psicológica"/>
    <n v="0"/>
    <n v="7899.5030149672457"/>
    <n v="22281.077088746053"/>
  </r>
  <r>
    <n v="13"/>
    <n v="13102"/>
    <s v="Metropolitana"/>
    <s v="Cerrillos"/>
    <n v="2"/>
    <s v="Prevalencia Violencia Psicológica General Vida (año o vida)"/>
    <x v="1"/>
    <x v="1"/>
    <n v="1"/>
    <s v="Violencia psicológica"/>
    <s v="No sufrió violencia psicológica antes ni durante los últimos doce meses"/>
    <n v="270103"/>
    <s v="Delitos violentos"/>
    <n v="270103008"/>
    <s v="Violencia Psicológica"/>
    <n v="19321.487057903356"/>
    <n v="49975.453687638401"/>
    <n v="36384.944663677918"/>
  </r>
  <r>
    <n v="13"/>
    <n v="13102"/>
    <s v="Metropolitana"/>
    <s v="Cerrillos"/>
    <n v="2"/>
    <s v="Prevalencia Violencia Psicológica General Vida (año o vida)"/>
    <x v="1"/>
    <x v="1"/>
    <n v="1"/>
    <s v="Violencia psicológica"/>
    <s v="Sufrió violencia psicológica antes o durante los últimos doce meses"/>
    <n v="270103"/>
    <s v="Delitos violentos"/>
    <n v="270103008"/>
    <s v="Violencia Psicológica"/>
    <n v="11233.593234424266"/>
    <n v="48545.951332894925"/>
    <n v="36107.975175648418"/>
  </r>
  <r>
    <n v="13"/>
    <n v="13102"/>
    <s v="Metropolitana"/>
    <s v="Cerrillos"/>
    <n v="3"/>
    <s v="Prevalencia Violencia Psicológica Grave Año"/>
    <x v="0"/>
    <x v="0"/>
    <n v="1"/>
    <s v="Violencia psicológica"/>
    <s v="No sufrió violencia psicológica grave en los últimos 12 meses"/>
    <n v="270103"/>
    <s v="Delitos violentos"/>
    <n v="270103008"/>
    <s v="Violencia Psicológica"/>
    <n v="30555.080292327621"/>
    <n v="98521.405020533362"/>
    <n v="68211.870781365084"/>
  </r>
  <r>
    <n v="13"/>
    <n v="13102"/>
    <s v="Metropolitana"/>
    <s v="Cerrillos"/>
    <n v="3"/>
    <s v="Prevalencia Violencia Psicológica Grave Año"/>
    <x v="0"/>
    <x v="0"/>
    <n v="1"/>
    <s v="Violencia psicológica"/>
    <s v="Sufrió violencia psicológica grave en los últimos 12 meses"/>
    <n v="270103"/>
    <s v="Delitos violentos"/>
    <n v="270103008"/>
    <s v="Violencia Psicológica"/>
    <n v="0"/>
    <n v="0"/>
    <n v="4281.0490579612397"/>
  </r>
  <r>
    <n v="13"/>
    <n v="13102"/>
    <s v="Metropolitana"/>
    <s v="Cerrillos"/>
    <n v="4"/>
    <s v="Prevalencia Violencia Psicológica Leve Año"/>
    <x v="0"/>
    <x v="0"/>
    <n v="1"/>
    <s v="Violencia psicológica"/>
    <s v="No sufrió violencia psicológica leve en los últimos 12 meses"/>
    <n v="270103"/>
    <s v="Delitos violentos"/>
    <n v="270103008"/>
    <s v="Violencia Psicológica"/>
    <n v="30555.080292327621"/>
    <n v="90621.902005566109"/>
    <n v="54492.891808541521"/>
  </r>
  <r>
    <n v="13"/>
    <n v="13102"/>
    <s v="Metropolitana"/>
    <s v="Cerrillos"/>
    <n v="4"/>
    <s v="Prevalencia Violencia Psicológica Leve Año"/>
    <x v="0"/>
    <x v="0"/>
    <n v="1"/>
    <s v="Violencia psicológica"/>
    <s v="Sufrió violencia psicológica leve en los últimos 12 meses"/>
    <n v="270103"/>
    <s v="Delitos violentos"/>
    <n v="270103008"/>
    <s v="Violencia Psicológica"/>
    <n v="0"/>
    <n v="7899.5030149672457"/>
    <n v="18000.028030784812"/>
  </r>
  <r>
    <n v="13"/>
    <n v="13103"/>
    <s v="Metropolitana"/>
    <s v="Cerro Navia"/>
    <n v="1"/>
    <s v="Prevalencia Violencia Psicológica General Año"/>
    <x v="0"/>
    <x v="0"/>
    <n v="1"/>
    <s v="Violencia psicológica"/>
    <s v="No sufrió violencia psicológica general en los últimos 12 meses"/>
    <n v="270103"/>
    <s v="Delitos violentos"/>
    <n v="270103008"/>
    <s v="Violencia Psicológica"/>
    <n v="29664.284469234794"/>
    <n v="27047.720417038458"/>
    <n v="56595.698375364183"/>
  </r>
  <r>
    <n v="13"/>
    <n v="13103"/>
    <s v="Metropolitana"/>
    <s v="Cerro Navia"/>
    <n v="1"/>
    <s v="Prevalencia Violencia Psicológica General Año"/>
    <x v="0"/>
    <x v="0"/>
    <n v="1"/>
    <s v="Violencia psicológica"/>
    <s v="Sufrió violencia psicológica general en los últimos 12 meses"/>
    <n v="270103"/>
    <s v="Delitos violentos"/>
    <n v="270103008"/>
    <s v="Violencia Psicológica"/>
    <n v="5539.4805647550984"/>
    <n v="18563.784819594242"/>
    <n v="25609.602799693464"/>
  </r>
  <r>
    <n v="13"/>
    <n v="13103"/>
    <s v="Metropolitana"/>
    <s v="Cerro Navia"/>
    <n v="2"/>
    <s v="Prevalencia Violencia Psicológica General Vida (año o vida)"/>
    <x v="1"/>
    <x v="1"/>
    <n v="1"/>
    <s v="Violencia psicológica"/>
    <s v="No sufrió violencia psicológica antes ni durante los últimos doce meses"/>
    <n v="270103"/>
    <s v="Delitos violentos"/>
    <n v="270103008"/>
    <s v="Violencia Psicológica"/>
    <n v="12942.65295450584"/>
    <n v="15474.733467708911"/>
    <n v="28832.944608642541"/>
  </r>
  <r>
    <n v="13"/>
    <n v="13103"/>
    <s v="Metropolitana"/>
    <s v="Cerro Navia"/>
    <n v="2"/>
    <s v="Prevalencia Violencia Psicológica General Vida (año o vida)"/>
    <x v="1"/>
    <x v="1"/>
    <n v="1"/>
    <s v="Violencia psicológica"/>
    <s v="Sufrió violencia psicológica antes o durante los últimos doce meses"/>
    <n v="270103"/>
    <s v="Delitos violentos"/>
    <n v="270103008"/>
    <s v="Violencia Psicológica"/>
    <n v="22261.11207948405"/>
    <n v="30136.771768923791"/>
    <n v="53372.356566415117"/>
  </r>
  <r>
    <n v="13"/>
    <n v="13103"/>
    <s v="Metropolitana"/>
    <s v="Cerro Navia"/>
    <n v="3"/>
    <s v="Prevalencia Violencia Psicológica Grave Año"/>
    <x v="0"/>
    <x v="0"/>
    <n v="1"/>
    <s v="Violencia psicológica"/>
    <s v="No sufrió violencia psicológica grave en los últimos 12 meses"/>
    <n v="270103"/>
    <s v="Delitos violentos"/>
    <n v="270103008"/>
    <s v="Violencia Psicológica"/>
    <n v="35203.76503398989"/>
    <n v="43406.292802290292"/>
    <n v="79569.846852943461"/>
  </r>
  <r>
    <n v="13"/>
    <n v="13103"/>
    <s v="Metropolitana"/>
    <s v="Cerro Navia"/>
    <n v="3"/>
    <s v="Prevalencia Violencia Psicológica Grave Año"/>
    <x v="0"/>
    <x v="0"/>
    <n v="1"/>
    <s v="Violencia psicológica"/>
    <s v="Sufrió violencia psicológica grave en los últimos 12 meses"/>
    <n v="270103"/>
    <s v="Delitos violentos"/>
    <n v="270103008"/>
    <s v="Violencia Psicológica"/>
    <n v="0"/>
    <n v="2205.2124343424111"/>
    <n v="2635.4543221142035"/>
  </r>
  <r>
    <n v="13"/>
    <n v="13103"/>
    <s v="Metropolitana"/>
    <s v="Cerro Navia"/>
    <n v="4"/>
    <s v="Prevalencia Violencia Psicológica Leve Año"/>
    <x v="0"/>
    <x v="0"/>
    <n v="1"/>
    <s v="Violencia psicológica"/>
    <s v="No sufrió violencia psicológica leve en los últimos 12 meses"/>
    <n v="270103"/>
    <s v="Delitos violentos"/>
    <n v="270103008"/>
    <s v="Violencia Psicológica"/>
    <n v="29664.284469234794"/>
    <n v="27047.720417038458"/>
    <n v="56595.698375364183"/>
  </r>
  <r>
    <n v="13"/>
    <n v="13103"/>
    <s v="Metropolitana"/>
    <s v="Cerro Navia"/>
    <n v="4"/>
    <s v="Prevalencia Violencia Psicológica Leve Año"/>
    <x v="0"/>
    <x v="0"/>
    <n v="1"/>
    <s v="Violencia psicológica"/>
    <s v="Sufrió violencia psicológica leve en los últimos 12 meses"/>
    <n v="270103"/>
    <s v="Delitos violentos"/>
    <n v="270103008"/>
    <s v="Violencia Psicológica"/>
    <n v="5539.4805647550984"/>
    <n v="18563.784819594242"/>
    <n v="25609.602799693464"/>
  </r>
  <r>
    <n v="13"/>
    <n v="13104"/>
    <s v="Metropolitana"/>
    <s v="Conchalí"/>
    <n v="1"/>
    <s v="Prevalencia Violencia Psicológica General Año"/>
    <x v="0"/>
    <x v="0"/>
    <n v="1"/>
    <s v="Violencia psicológica"/>
    <s v="No sufrió violencia psicológica general en los últimos 12 meses"/>
    <n v="270103"/>
    <s v="Delitos violentos"/>
    <n v="270103008"/>
    <s v="Violencia Psicológica"/>
    <n v="24389.061145317482"/>
    <n v="44134.188694277713"/>
    <n v="22875.001337656431"/>
  </r>
  <r>
    <n v="13"/>
    <n v="13104"/>
    <s v="Metropolitana"/>
    <s v="Conchalí"/>
    <n v="1"/>
    <s v="Prevalencia Violencia Psicológica General Año"/>
    <x v="0"/>
    <x v="0"/>
    <n v="1"/>
    <s v="Violencia psicológica"/>
    <s v="Sufrió violencia psicológica general en los últimos 12 meses"/>
    <n v="270103"/>
    <s v="Delitos violentos"/>
    <n v="270103008"/>
    <s v="Violencia Psicológica"/>
    <n v="9015.2973505165246"/>
    <n v="9273.6503203026223"/>
    <n v="3054.3140684165869"/>
  </r>
  <r>
    <n v="13"/>
    <n v="13104"/>
    <s v="Metropolitana"/>
    <s v="Conchalí"/>
    <n v="2"/>
    <s v="Prevalencia Violencia Psicológica General Vida (año o vida)"/>
    <x v="1"/>
    <x v="1"/>
    <n v="1"/>
    <s v="Violencia psicológica"/>
    <s v="No sufrió violencia psicológica antes ni durante los últimos doce meses"/>
    <n v="270103"/>
    <s v="Delitos violentos"/>
    <n v="270103008"/>
    <s v="Violencia Psicológica"/>
    <n v="17562.563371588956"/>
    <n v="30964.094320971992"/>
    <n v="20847.435269740708"/>
  </r>
  <r>
    <n v="13"/>
    <n v="13104"/>
    <s v="Metropolitana"/>
    <s v="Conchalí"/>
    <n v="2"/>
    <s v="Prevalencia Violencia Psicológica General Vida (año o vida)"/>
    <x v="1"/>
    <x v="1"/>
    <n v="1"/>
    <s v="Violencia psicológica"/>
    <s v="Sufrió violencia psicológica antes o durante los últimos doce meses"/>
    <n v="270103"/>
    <s v="Delitos violentos"/>
    <n v="270103008"/>
    <s v="Violencia Psicológica"/>
    <n v="15841.795124245051"/>
    <n v="22443.744693608332"/>
    <n v="5081.8801363323118"/>
  </r>
  <r>
    <n v="13"/>
    <n v="13104"/>
    <s v="Metropolitana"/>
    <s v="Conchalí"/>
    <n v="3"/>
    <s v="Prevalencia Violencia Psicológica Grave Año"/>
    <x v="0"/>
    <x v="0"/>
    <n v="1"/>
    <s v="Violencia psicológica"/>
    <s v="No sufrió violencia psicológica grave en los últimos 12 meses"/>
    <n v="270103"/>
    <s v="Delitos violentos"/>
    <n v="270103008"/>
    <s v="Violencia Psicológica"/>
    <n v="30694.626089256588"/>
    <n v="51330.16944632378"/>
    <n v="25929.315406073019"/>
  </r>
  <r>
    <n v="13"/>
    <n v="13104"/>
    <s v="Metropolitana"/>
    <s v="Conchalí"/>
    <n v="3"/>
    <s v="Prevalencia Violencia Psicológica Grave Año"/>
    <x v="0"/>
    <x v="0"/>
    <n v="1"/>
    <s v="Violencia psicológica"/>
    <s v="Sufrió violencia psicológica grave en los últimos 12 meses"/>
    <n v="270103"/>
    <s v="Delitos violentos"/>
    <n v="270103008"/>
    <s v="Violencia Psicológica"/>
    <n v="2709.7324065774201"/>
    <n v="2077.6695682565655"/>
    <n v="0"/>
  </r>
  <r>
    <n v="13"/>
    <n v="13104"/>
    <s v="Metropolitana"/>
    <s v="Conchalí"/>
    <n v="4"/>
    <s v="Prevalencia Violencia Psicológica Leve Año"/>
    <x v="0"/>
    <x v="0"/>
    <n v="1"/>
    <s v="Violencia psicológica"/>
    <s v="No sufrió violencia psicológica leve en los últimos 12 meses"/>
    <n v="270103"/>
    <s v="Delitos violentos"/>
    <n v="270103008"/>
    <s v="Violencia Psicológica"/>
    <n v="24389.061145317482"/>
    <n v="44134.188694277713"/>
    <n v="22875.001337656431"/>
  </r>
  <r>
    <n v="13"/>
    <n v="13104"/>
    <s v="Metropolitana"/>
    <s v="Conchalí"/>
    <n v="4"/>
    <s v="Prevalencia Violencia Psicológica Leve Año"/>
    <x v="0"/>
    <x v="0"/>
    <n v="1"/>
    <s v="Violencia psicológica"/>
    <s v="Sufrió violencia psicológica leve en los últimos 12 meses"/>
    <n v="270103"/>
    <s v="Delitos violentos"/>
    <n v="270103008"/>
    <s v="Violencia Psicológica"/>
    <n v="9015.2973505165246"/>
    <n v="9273.6503203026223"/>
    <n v="3054.3140684165869"/>
  </r>
  <r>
    <n v="13"/>
    <n v="13105"/>
    <s v="Metropolitana"/>
    <s v="El Bosque"/>
    <n v="1"/>
    <s v="Prevalencia Violencia Psicológica General Año"/>
    <x v="0"/>
    <x v="0"/>
    <n v="1"/>
    <s v="Violencia psicológica"/>
    <s v="No sufrió violencia psicológica general en los últimos 12 meses"/>
    <n v="270103"/>
    <s v="Delitos violentos"/>
    <n v="270103008"/>
    <s v="Violencia Psicológica"/>
    <n v="34446.32752132824"/>
    <n v="7423.5175942876385"/>
    <n v="17607.650973702563"/>
  </r>
  <r>
    <n v="13"/>
    <n v="13105"/>
    <s v="Metropolitana"/>
    <s v="El Bosque"/>
    <n v="1"/>
    <s v="Prevalencia Violencia Psicológica General Año"/>
    <x v="0"/>
    <x v="0"/>
    <n v="1"/>
    <s v="Violencia psicológica"/>
    <s v="Sufrió violencia psicológica general en los últimos 12 meses"/>
    <n v="270103"/>
    <s v="Delitos violentos"/>
    <n v="270103008"/>
    <s v="Violencia Psicológica"/>
    <n v="0"/>
    <n v="14763.469845373864"/>
    <n v="2894.2202836675638"/>
  </r>
  <r>
    <n v="13"/>
    <n v="13105"/>
    <s v="Metropolitana"/>
    <s v="El Bosque"/>
    <n v="2"/>
    <s v="Prevalencia Violencia Psicológica General Vida (año o vida)"/>
    <x v="1"/>
    <x v="1"/>
    <n v="1"/>
    <s v="Violencia psicológica"/>
    <s v="No sufrió violencia psicológica antes ni durante los últimos doce meses"/>
    <n v="270103"/>
    <s v="Delitos violentos"/>
    <n v="270103008"/>
    <s v="Violencia Psicológica"/>
    <n v="25021.112802688651"/>
    <n v="3491.086617006446"/>
    <n v="11808.559496096723"/>
  </r>
  <r>
    <n v="13"/>
    <n v="13105"/>
    <s v="Metropolitana"/>
    <s v="El Bosque"/>
    <n v="2"/>
    <s v="Prevalencia Violencia Psicológica General Vida (año o vida)"/>
    <x v="1"/>
    <x v="1"/>
    <n v="1"/>
    <s v="Violencia psicológica"/>
    <s v="Sufrió violencia psicológica antes o durante los últimos doce meses"/>
    <n v="270103"/>
    <s v="Delitos violentos"/>
    <n v="270103008"/>
    <s v="Violencia Psicológica"/>
    <n v="9425.2147186395887"/>
    <n v="18695.900822655058"/>
    <n v="8693.311761273404"/>
  </r>
  <r>
    <n v="13"/>
    <n v="13105"/>
    <s v="Metropolitana"/>
    <s v="El Bosque"/>
    <n v="3"/>
    <s v="Prevalencia Violencia Psicológica Grave Año"/>
    <x v="0"/>
    <x v="0"/>
    <n v="1"/>
    <s v="Violencia psicológica"/>
    <s v="No sufrió violencia psicológica grave en los últimos 12 meses"/>
    <n v="270103"/>
    <s v="Delitos violentos"/>
    <n v="270103008"/>
    <s v="Violencia Psicológica"/>
    <n v="34446.32752132824"/>
    <n v="18254.556462380315"/>
    <n v="18392.963870108484"/>
  </r>
  <r>
    <n v="13"/>
    <n v="13105"/>
    <s v="Metropolitana"/>
    <s v="El Bosque"/>
    <n v="3"/>
    <s v="Prevalencia Violencia Psicológica Grave Año"/>
    <x v="0"/>
    <x v="0"/>
    <n v="1"/>
    <s v="Violencia psicológica"/>
    <s v="Sufrió violencia psicológica grave en los últimos 12 meses"/>
    <n v="270103"/>
    <s v="Delitos violentos"/>
    <n v="270103008"/>
    <s v="Violencia Psicológica"/>
    <n v="0"/>
    <n v="3932.430977281193"/>
    <n v="2108.9073872616436"/>
  </r>
  <r>
    <n v="13"/>
    <n v="13105"/>
    <s v="Metropolitana"/>
    <s v="El Bosque"/>
    <n v="4"/>
    <s v="Prevalencia Violencia Psicológica Leve Año"/>
    <x v="0"/>
    <x v="0"/>
    <n v="1"/>
    <s v="Violencia psicológica"/>
    <s v="No sufrió violencia psicológica leve en los últimos 12 meses"/>
    <n v="270103"/>
    <s v="Delitos violentos"/>
    <n v="270103008"/>
    <s v="Violencia Psicológica"/>
    <n v="34446.32752132824"/>
    <n v="7423.5175942876385"/>
    <n v="17607.650973702563"/>
  </r>
  <r>
    <n v="13"/>
    <n v="13105"/>
    <s v="Metropolitana"/>
    <s v="El Bosque"/>
    <n v="4"/>
    <s v="Prevalencia Violencia Psicológica Leve Año"/>
    <x v="0"/>
    <x v="0"/>
    <n v="1"/>
    <s v="Violencia psicológica"/>
    <s v="Sufrió violencia psicológica leve en los últimos 12 meses"/>
    <n v="270103"/>
    <s v="Delitos violentos"/>
    <n v="270103008"/>
    <s v="Violencia Psicológica"/>
    <n v="0"/>
    <n v="14763.469845373864"/>
    <n v="2894.2202836675638"/>
  </r>
  <r>
    <n v="13"/>
    <n v="13106"/>
    <s v="Metropolitana"/>
    <s v="Estación Central"/>
    <n v="1"/>
    <s v="Prevalencia Violencia Psicológica General Año"/>
    <x v="0"/>
    <x v="0"/>
    <n v="1"/>
    <s v="Violencia psicológica"/>
    <s v="No sufrió violencia psicológica general en los últimos 12 meses"/>
    <n v="270103"/>
    <s v="Delitos violentos"/>
    <n v="270103008"/>
    <s v="Violencia Psicológica"/>
    <n v="32560.650943042485"/>
    <n v="20093.397599199096"/>
    <n v="22493.151324305018"/>
  </r>
  <r>
    <n v="13"/>
    <n v="13106"/>
    <s v="Metropolitana"/>
    <s v="Estación Central"/>
    <n v="1"/>
    <s v="Prevalencia Violencia Psicológica General Año"/>
    <x v="0"/>
    <x v="0"/>
    <n v="1"/>
    <s v="Violencia psicológica"/>
    <s v="Sufrió violencia psicológica general en los últimos 12 meses"/>
    <n v="270103"/>
    <s v="Delitos violentos"/>
    <n v="270103008"/>
    <s v="Violencia Psicológica"/>
    <n v="1181.8965840488956"/>
    <n v="0"/>
    <n v="0"/>
  </r>
  <r>
    <n v="13"/>
    <n v="13106"/>
    <s v="Metropolitana"/>
    <s v="Estación Central"/>
    <n v="2"/>
    <s v="Prevalencia Violencia Psicológica General Vida (año o vida)"/>
    <x v="1"/>
    <x v="1"/>
    <n v="1"/>
    <s v="Violencia psicológica"/>
    <s v="No sufrió violencia psicológica antes ni durante los últimos doce meses"/>
    <n v="270103"/>
    <s v="Delitos violentos"/>
    <n v="270103008"/>
    <s v="Violencia Psicológica"/>
    <n v="27295.361655855111"/>
    <n v="13810.173637187841"/>
    <n v="17230.877097898745"/>
  </r>
  <r>
    <n v="13"/>
    <n v="13106"/>
    <s v="Metropolitana"/>
    <s v="Estación Central"/>
    <n v="2"/>
    <s v="Prevalencia Violencia Psicológica General Vida (año o vida)"/>
    <x v="1"/>
    <x v="1"/>
    <n v="1"/>
    <s v="Violencia psicológica"/>
    <s v="Sufrió violencia psicológica antes o durante los últimos doce meses"/>
    <n v="270103"/>
    <s v="Delitos violentos"/>
    <n v="270103008"/>
    <s v="Violencia Psicológica"/>
    <n v="6447.1858712362664"/>
    <n v="6283.223962011255"/>
    <n v="5262.2742264062827"/>
  </r>
  <r>
    <n v="13"/>
    <n v="13106"/>
    <s v="Metropolitana"/>
    <s v="Estación Central"/>
    <n v="3"/>
    <s v="Prevalencia Violencia Psicológica Grave Año"/>
    <x v="0"/>
    <x v="0"/>
    <n v="1"/>
    <s v="Violencia psicológica"/>
    <s v="No sufrió violencia psicológica grave en los últimos 12 meses"/>
    <n v="270103"/>
    <s v="Delitos violentos"/>
    <n v="270103008"/>
    <s v="Violencia Psicológica"/>
    <n v="32560.650943042485"/>
    <n v="20093.397599199096"/>
    <n v="22493.151324305018"/>
  </r>
  <r>
    <n v="13"/>
    <n v="13106"/>
    <s v="Metropolitana"/>
    <s v="Estación Central"/>
    <n v="3"/>
    <s v="Prevalencia Violencia Psicológica Grave Año"/>
    <x v="0"/>
    <x v="0"/>
    <n v="1"/>
    <s v="Violencia psicológica"/>
    <s v="Sufrió violencia psicológica grave en los últimos 12 meses"/>
    <n v="270103"/>
    <s v="Delitos violentos"/>
    <n v="270103008"/>
    <s v="Violencia Psicológica"/>
    <n v="1181.8965840488956"/>
    <n v="0"/>
    <n v="0"/>
  </r>
  <r>
    <n v="13"/>
    <n v="13106"/>
    <s v="Metropolitana"/>
    <s v="Estación Central"/>
    <n v="4"/>
    <s v="Prevalencia Violencia Psicológica Leve Año"/>
    <x v="0"/>
    <x v="0"/>
    <n v="1"/>
    <s v="Violencia psicológica"/>
    <s v="No sufrió violencia psicológica leve en los últimos 12 meses"/>
    <n v="270103"/>
    <s v="Delitos violentos"/>
    <n v="270103008"/>
    <s v="Violencia Psicológica"/>
    <n v="32560.650943042485"/>
    <n v="20093.397599199096"/>
    <n v="22493.151324305018"/>
  </r>
  <r>
    <n v="13"/>
    <n v="13106"/>
    <s v="Metropolitana"/>
    <s v="Estación Central"/>
    <n v="4"/>
    <s v="Prevalencia Violencia Psicológica Leve Año"/>
    <x v="0"/>
    <x v="0"/>
    <n v="1"/>
    <s v="Violencia psicológica"/>
    <s v="Sufrió violencia psicológica leve en los últimos 12 meses"/>
    <n v="270103"/>
    <s v="Delitos violentos"/>
    <n v="270103008"/>
    <s v="Violencia Psicológica"/>
    <n v="1181.8965840488956"/>
    <n v="0"/>
    <n v="0"/>
  </r>
  <r>
    <n v="13"/>
    <n v="13107"/>
    <s v="Metropolitana"/>
    <s v="Huechuraba"/>
    <n v="1"/>
    <s v="Prevalencia Violencia Psicológica General Año"/>
    <x v="0"/>
    <x v="0"/>
    <n v="1"/>
    <s v="Violencia psicológica"/>
    <s v="No sufrió violencia psicológica general en los últimos 12 meses"/>
    <n v="270103"/>
    <s v="Delitos violentos"/>
    <n v="270103008"/>
    <s v="Violencia Psicológica"/>
    <n v="24578.343601423188"/>
    <n v="34779.415729670458"/>
    <n v="7269.7335371051804"/>
  </r>
  <r>
    <n v="13"/>
    <n v="13107"/>
    <s v="Metropolitana"/>
    <s v="Huechuraba"/>
    <n v="1"/>
    <s v="Prevalencia Violencia Psicológica General Año"/>
    <x v="0"/>
    <x v="0"/>
    <n v="1"/>
    <s v="Violencia psicológica"/>
    <s v="Sufrió violencia psicológica general en los últimos 12 meses"/>
    <n v="270103"/>
    <s v="Delitos violentos"/>
    <n v="270103008"/>
    <s v="Violencia Psicológica"/>
    <n v="1979.4498262996044"/>
    <n v="15965.584737477182"/>
    <n v="2023.1253770366889"/>
  </r>
  <r>
    <n v="13"/>
    <n v="13107"/>
    <s v="Metropolitana"/>
    <s v="Huechuraba"/>
    <n v="2"/>
    <s v="Prevalencia Violencia Psicológica General Vida (año o vida)"/>
    <x v="1"/>
    <x v="1"/>
    <n v="1"/>
    <s v="Violencia psicológica"/>
    <s v="No sufrió violencia psicológica antes ni durante los últimos doce meses"/>
    <n v="270103"/>
    <s v="Delitos violentos"/>
    <n v="270103008"/>
    <s v="Violencia Psicológica"/>
    <n v="19079.755245122222"/>
    <n v="26701.667641066859"/>
    <n v="4046.2507540733777"/>
  </r>
  <r>
    <n v="13"/>
    <n v="13107"/>
    <s v="Metropolitana"/>
    <s v="Huechuraba"/>
    <n v="2"/>
    <s v="Prevalencia Violencia Psicológica General Vida (año o vida)"/>
    <x v="1"/>
    <x v="1"/>
    <n v="1"/>
    <s v="Violencia psicológica"/>
    <s v="Sufrió violencia psicológica antes o durante los últimos doce meses"/>
    <n v="270103"/>
    <s v="Delitos violentos"/>
    <n v="270103008"/>
    <s v="Violencia Psicológica"/>
    <n v="7478.0381826005732"/>
    <n v="24043.332826080779"/>
    <n v="5246.608160068492"/>
  </r>
  <r>
    <n v="13"/>
    <n v="13107"/>
    <s v="Metropolitana"/>
    <s v="Huechuraba"/>
    <n v="3"/>
    <s v="Prevalencia Violencia Psicológica Grave Año"/>
    <x v="0"/>
    <x v="0"/>
    <n v="1"/>
    <s v="Violencia psicológica"/>
    <s v="No sufrió violencia psicológica grave en los últimos 12 meses"/>
    <n v="270103"/>
    <s v="Delitos violentos"/>
    <n v="270103008"/>
    <s v="Violencia Psicológica"/>
    <n v="26557.793427722794"/>
    <n v="47245.580807400176"/>
    <n v="9292.8589141418688"/>
  </r>
  <r>
    <n v="13"/>
    <n v="13107"/>
    <s v="Metropolitana"/>
    <s v="Huechuraba"/>
    <n v="3"/>
    <s v="Prevalencia Violencia Psicológica Grave Año"/>
    <x v="0"/>
    <x v="0"/>
    <n v="1"/>
    <s v="Violencia psicológica"/>
    <s v="Sufrió violencia psicológica grave en los últimos 12 meses"/>
    <n v="270103"/>
    <s v="Delitos violentos"/>
    <n v="270103008"/>
    <s v="Violencia Psicológica"/>
    <n v="0"/>
    <n v="3499.4196597474747"/>
    <n v="0"/>
  </r>
  <r>
    <n v="13"/>
    <n v="13107"/>
    <s v="Metropolitana"/>
    <s v="Huechuraba"/>
    <n v="4"/>
    <s v="Prevalencia Violencia Psicológica Leve Año"/>
    <x v="0"/>
    <x v="0"/>
    <n v="1"/>
    <s v="Violencia psicológica"/>
    <s v="No sufrió violencia psicológica leve en los últimos 12 meses"/>
    <n v="270103"/>
    <s v="Delitos violentos"/>
    <n v="270103008"/>
    <s v="Violencia Psicológica"/>
    <n v="24578.343601423188"/>
    <n v="34779.415729670458"/>
    <n v="7269.7335371051804"/>
  </r>
  <r>
    <n v="13"/>
    <n v="13107"/>
    <s v="Metropolitana"/>
    <s v="Huechuraba"/>
    <n v="4"/>
    <s v="Prevalencia Violencia Psicológica Leve Año"/>
    <x v="0"/>
    <x v="0"/>
    <n v="1"/>
    <s v="Violencia psicológica"/>
    <s v="Sufrió violencia psicológica leve en los últimos 12 meses"/>
    <n v="270103"/>
    <s v="Delitos violentos"/>
    <n v="270103008"/>
    <s v="Violencia Psicológica"/>
    <n v="1979.4498262996044"/>
    <n v="15965.584737477182"/>
    <n v="2023.1253770366889"/>
  </r>
  <r>
    <n v="13"/>
    <n v="13108"/>
    <s v="Metropolitana"/>
    <s v="Independencia"/>
    <n v="1"/>
    <s v="Prevalencia Violencia Psicológica General Año"/>
    <x v="0"/>
    <x v="0"/>
    <n v="1"/>
    <s v="Violencia psicológica"/>
    <s v="No sufrió violencia psicológica general en los últimos 12 meses"/>
    <n v="270103"/>
    <s v="Delitos violentos"/>
    <n v="270103008"/>
    <s v="Violencia Psicológica"/>
    <n v="13706.928347099125"/>
    <n v="18720.185984513784"/>
    <n v="27494.575785588677"/>
  </r>
  <r>
    <n v="13"/>
    <n v="13108"/>
    <s v="Metropolitana"/>
    <s v="Independencia"/>
    <n v="1"/>
    <s v="Prevalencia Violencia Psicológica General Año"/>
    <x v="0"/>
    <x v="0"/>
    <n v="1"/>
    <s v="Violencia psicológica"/>
    <s v="Sufrió violencia psicológica general en los últimos 12 meses"/>
    <n v="270103"/>
    <s v="Delitos violentos"/>
    <n v="270103008"/>
    <s v="Violencia Psicológica"/>
    <n v="11748.795726084963"/>
    <n v="0"/>
    <n v="9224.5842255584466"/>
  </r>
  <r>
    <n v="13"/>
    <n v="13108"/>
    <s v="Metropolitana"/>
    <s v="Independencia"/>
    <n v="2"/>
    <s v="Prevalencia Violencia Psicológica General Vida (año o vida)"/>
    <x v="1"/>
    <x v="1"/>
    <n v="1"/>
    <s v="Violencia psicológica"/>
    <s v="No sufrió violencia psicológica antes ni durante los últimos doce meses"/>
    <n v="270103"/>
    <s v="Delitos violentos"/>
    <n v="270103008"/>
    <s v="Violencia Psicológica"/>
    <n v="3753.0875236104748"/>
    <n v="16515.320343375941"/>
    <n v="15281.945666797255"/>
  </r>
  <r>
    <n v="13"/>
    <n v="13108"/>
    <s v="Metropolitana"/>
    <s v="Independencia"/>
    <n v="2"/>
    <s v="Prevalencia Violencia Psicológica General Vida (año o vida)"/>
    <x v="1"/>
    <x v="1"/>
    <n v="1"/>
    <s v="Violencia psicológica"/>
    <s v="Sufrió violencia psicológica antes o durante los últimos doce meses"/>
    <n v="270103"/>
    <s v="Delitos violentos"/>
    <n v="270103008"/>
    <s v="Violencia Psicológica"/>
    <n v="21702.636549573614"/>
    <n v="2204.8656411378456"/>
    <n v="21437.214344349868"/>
  </r>
  <r>
    <n v="13"/>
    <n v="13108"/>
    <s v="Metropolitana"/>
    <s v="Independencia"/>
    <n v="3"/>
    <s v="Prevalencia Violencia Psicológica Grave Año"/>
    <x v="0"/>
    <x v="0"/>
    <n v="1"/>
    <s v="Violencia psicológica"/>
    <s v="No sufrió violencia psicológica grave en los últimos 12 meses"/>
    <n v="270103"/>
    <s v="Delitos violentos"/>
    <n v="270103008"/>
    <s v="Violencia Psicológica"/>
    <n v="13706.928347099125"/>
    <n v="18720.185984513784"/>
    <n v="36719.160011147113"/>
  </r>
  <r>
    <n v="13"/>
    <n v="13108"/>
    <s v="Metropolitana"/>
    <s v="Independencia"/>
    <n v="3"/>
    <s v="Prevalencia Violencia Psicológica Grave Año"/>
    <x v="0"/>
    <x v="0"/>
    <n v="1"/>
    <s v="Violencia psicológica"/>
    <s v="Sufrió violencia psicológica grave en los últimos 12 meses"/>
    <n v="270103"/>
    <s v="Delitos violentos"/>
    <n v="270103008"/>
    <s v="Violencia Psicológica"/>
    <n v="11748.795726084963"/>
    <n v="0"/>
    <n v="0"/>
  </r>
  <r>
    <n v="13"/>
    <n v="13108"/>
    <s v="Metropolitana"/>
    <s v="Independencia"/>
    <n v="4"/>
    <s v="Prevalencia Violencia Psicológica Leve Año"/>
    <x v="0"/>
    <x v="0"/>
    <n v="1"/>
    <s v="Violencia psicológica"/>
    <s v="No sufrió violencia psicológica leve en los últimos 12 meses"/>
    <n v="270103"/>
    <s v="Delitos violentos"/>
    <n v="270103008"/>
    <s v="Violencia Psicológica"/>
    <n v="13706.928347099125"/>
    <n v="18720.185984513784"/>
    <n v="27494.575785588677"/>
  </r>
  <r>
    <n v="13"/>
    <n v="13108"/>
    <s v="Metropolitana"/>
    <s v="Independencia"/>
    <n v="4"/>
    <s v="Prevalencia Violencia Psicológica Leve Año"/>
    <x v="0"/>
    <x v="0"/>
    <n v="1"/>
    <s v="Violencia psicológica"/>
    <s v="Sufrió violencia psicológica leve en los últimos 12 meses"/>
    <n v="270103"/>
    <s v="Delitos violentos"/>
    <n v="270103008"/>
    <s v="Violencia Psicológica"/>
    <n v="11748.795726084963"/>
    <n v="0"/>
    <n v="9224.5842255584466"/>
  </r>
  <r>
    <n v="13"/>
    <n v="13109"/>
    <s v="Metropolitana"/>
    <s v="La Cisterna"/>
    <n v="1"/>
    <s v="Prevalencia Violencia Psicológica General Año"/>
    <x v="0"/>
    <x v="0"/>
    <n v="1"/>
    <s v="Violencia psicológica"/>
    <s v="No sufrió violencia psicológica general en los últimos 12 meses"/>
    <n v="270103"/>
    <s v="Delitos violentos"/>
    <n v="270103008"/>
    <s v="Violencia Psicológica"/>
    <n v="16270.570634751015"/>
    <n v="0"/>
    <n v="22823.401962048378"/>
  </r>
  <r>
    <n v="13"/>
    <n v="13109"/>
    <s v="Metropolitana"/>
    <s v="La Cisterna"/>
    <n v="1"/>
    <s v="Prevalencia Violencia Psicológica General Año"/>
    <x v="0"/>
    <x v="0"/>
    <n v="1"/>
    <s v="Violencia psicológica"/>
    <s v="Sufrió violencia psicológica general en los últimos 12 meses"/>
    <n v="270103"/>
    <s v="Delitos violentos"/>
    <n v="270103008"/>
    <s v="Violencia Psicológica"/>
    <n v="15786.492840350502"/>
    <n v="0"/>
    <n v="2888.1795863097018"/>
  </r>
  <r>
    <n v="13"/>
    <n v="13109"/>
    <s v="Metropolitana"/>
    <s v="La Cisterna"/>
    <n v="2"/>
    <s v="Prevalencia Violencia Psicológica General Vida (año o vida)"/>
    <x v="1"/>
    <x v="1"/>
    <n v="1"/>
    <s v="Violencia psicológica"/>
    <s v="No sufrió violencia psicológica antes ni durante los últimos doce meses"/>
    <n v="270103"/>
    <s v="Delitos violentos"/>
    <n v="270103008"/>
    <s v="Violencia Psicológica"/>
    <n v="16270.570634751015"/>
    <n v="0"/>
    <n v="18668.425788587723"/>
  </r>
  <r>
    <n v="13"/>
    <n v="13109"/>
    <s v="Metropolitana"/>
    <s v="La Cisterna"/>
    <n v="2"/>
    <s v="Prevalencia Violencia Psicológica General Vida (año o vida)"/>
    <x v="1"/>
    <x v="1"/>
    <n v="1"/>
    <s v="Violencia psicológica"/>
    <s v="Sufrió violencia psicológica antes o durante los últimos doce meses"/>
    <n v="270103"/>
    <s v="Delitos violentos"/>
    <n v="270103008"/>
    <s v="Violencia Psicológica"/>
    <n v="15786.492840350502"/>
    <n v="0"/>
    <n v="7043.1557597703577"/>
  </r>
  <r>
    <n v="13"/>
    <n v="13109"/>
    <s v="Metropolitana"/>
    <s v="La Cisterna"/>
    <n v="3"/>
    <s v="Prevalencia Violencia Psicológica Grave Año"/>
    <x v="0"/>
    <x v="0"/>
    <n v="1"/>
    <s v="Violencia psicológica"/>
    <s v="No sufrió violencia psicológica grave en los últimos 12 meses"/>
    <n v="270103"/>
    <s v="Delitos violentos"/>
    <n v="270103008"/>
    <s v="Violencia Psicológica"/>
    <n v="32057.063475101517"/>
    <n v="0"/>
    <n v="25711.581548358077"/>
  </r>
  <r>
    <n v="13"/>
    <n v="13109"/>
    <s v="Metropolitana"/>
    <s v="La Cisterna"/>
    <n v="4"/>
    <s v="Prevalencia Violencia Psicológica Leve Año"/>
    <x v="0"/>
    <x v="0"/>
    <n v="1"/>
    <s v="Violencia psicológica"/>
    <s v="No sufrió violencia psicológica leve en los últimos 12 meses"/>
    <n v="270103"/>
    <s v="Delitos violentos"/>
    <n v="270103008"/>
    <s v="Violencia Psicológica"/>
    <n v="16270.570634751015"/>
    <n v="0"/>
    <n v="22823.401962048378"/>
  </r>
  <r>
    <n v="13"/>
    <n v="13109"/>
    <s v="Metropolitana"/>
    <s v="La Cisterna"/>
    <n v="4"/>
    <s v="Prevalencia Violencia Psicológica Leve Año"/>
    <x v="0"/>
    <x v="0"/>
    <n v="1"/>
    <s v="Violencia psicológica"/>
    <s v="Sufrió violencia psicológica leve en los últimos 12 meses"/>
    <n v="270103"/>
    <s v="Delitos violentos"/>
    <n v="270103008"/>
    <s v="Violencia Psicológica"/>
    <n v="15786.492840350502"/>
    <n v="0"/>
    <n v="2888.1795863097018"/>
  </r>
  <r>
    <n v="13"/>
    <n v="13110"/>
    <s v="Metropolitana"/>
    <s v="La Florida"/>
    <n v="1"/>
    <s v="Prevalencia Violencia Psicológica General Año"/>
    <x v="0"/>
    <x v="0"/>
    <n v="1"/>
    <s v="Violencia psicológica"/>
    <s v="No sufrió violencia psicológica general en los últimos 12 meses"/>
    <n v="270103"/>
    <s v="Delitos violentos"/>
    <n v="270103008"/>
    <s v="Violencia Psicológica"/>
    <n v="29565.813971148535"/>
    <n v="19663.522521521671"/>
    <n v="24601.564822665703"/>
  </r>
  <r>
    <n v="13"/>
    <n v="13110"/>
    <s v="Metropolitana"/>
    <s v="La Florida"/>
    <n v="1"/>
    <s v="Prevalencia Violencia Psicológica General Año"/>
    <x v="0"/>
    <x v="0"/>
    <n v="1"/>
    <s v="Violencia psicológica"/>
    <s v="Sufrió violencia psicológica general en los últimos 12 meses"/>
    <n v="270103"/>
    <s v="Delitos violentos"/>
    <n v="270103008"/>
    <s v="Violencia Psicológica"/>
    <n v="5469.9426793789789"/>
    <n v="5766.7723224985284"/>
    <n v="6306.6290307325207"/>
  </r>
  <r>
    <n v="13"/>
    <n v="13110"/>
    <s v="Metropolitana"/>
    <s v="La Florida"/>
    <n v="2"/>
    <s v="Prevalencia Violencia Psicológica General Vida (año o vida)"/>
    <x v="1"/>
    <x v="1"/>
    <n v="1"/>
    <s v="Violencia psicológica"/>
    <s v="No sufrió violencia psicológica antes ni durante los últimos doce meses"/>
    <n v="270103"/>
    <s v="Delitos violentos"/>
    <n v="270103008"/>
    <s v="Violencia Psicológica"/>
    <n v="24661.745490158082"/>
    <n v="14542.420387707909"/>
    <n v="19352.391443703567"/>
  </r>
  <r>
    <n v="13"/>
    <n v="13110"/>
    <s v="Metropolitana"/>
    <s v="La Florida"/>
    <n v="2"/>
    <s v="Prevalencia Violencia Psicológica General Vida (año o vida)"/>
    <x v="1"/>
    <x v="1"/>
    <n v="1"/>
    <s v="Violencia psicológica"/>
    <s v="Sufrió violencia psicológica antes o durante los últimos doce meses"/>
    <n v="270103"/>
    <s v="Delitos violentos"/>
    <n v="270103008"/>
    <s v="Violencia Psicológica"/>
    <n v="10374.011160369429"/>
    <n v="10887.874456312289"/>
    <n v="11555.802409694652"/>
  </r>
  <r>
    <n v="13"/>
    <n v="13110"/>
    <s v="Metropolitana"/>
    <s v="La Florida"/>
    <n v="3"/>
    <s v="Prevalencia Violencia Psicológica Grave Año"/>
    <x v="0"/>
    <x v="0"/>
    <n v="1"/>
    <s v="Violencia psicológica"/>
    <s v="No sufrió violencia psicológica grave en los últimos 12 meses"/>
    <n v="270103"/>
    <s v="Delitos violentos"/>
    <n v="270103008"/>
    <s v="Violencia Psicológica"/>
    <n v="29565.813971148535"/>
    <n v="25430.294844020198"/>
    <n v="30908.193853398232"/>
  </r>
  <r>
    <n v="13"/>
    <n v="13110"/>
    <s v="Metropolitana"/>
    <s v="La Florida"/>
    <n v="3"/>
    <s v="Prevalencia Violencia Psicológica Grave Año"/>
    <x v="0"/>
    <x v="0"/>
    <n v="1"/>
    <s v="Violencia psicológica"/>
    <s v="Sufrió violencia psicológica grave en los últimos 12 meses"/>
    <n v="270103"/>
    <s v="Delitos violentos"/>
    <n v="270103008"/>
    <s v="Violencia Psicológica"/>
    <n v="5469.9426793789789"/>
    <n v="0"/>
    <n v="0"/>
  </r>
  <r>
    <n v="13"/>
    <n v="13110"/>
    <s v="Metropolitana"/>
    <s v="La Florida"/>
    <n v="4"/>
    <s v="Prevalencia Violencia Psicológica Leve Año"/>
    <x v="0"/>
    <x v="0"/>
    <n v="1"/>
    <s v="Violencia psicológica"/>
    <s v="No sufrió violencia psicológica leve en los últimos 12 meses"/>
    <n v="270103"/>
    <s v="Delitos violentos"/>
    <n v="270103008"/>
    <s v="Violencia Psicológica"/>
    <n v="29565.813971148535"/>
    <n v="19663.522521521671"/>
    <n v="24601.564822665703"/>
  </r>
  <r>
    <n v="13"/>
    <n v="13110"/>
    <s v="Metropolitana"/>
    <s v="La Florida"/>
    <n v="4"/>
    <s v="Prevalencia Violencia Psicológica Leve Año"/>
    <x v="0"/>
    <x v="0"/>
    <n v="1"/>
    <s v="Violencia psicológica"/>
    <s v="Sufrió violencia psicológica leve en los últimos 12 meses"/>
    <n v="270103"/>
    <s v="Delitos violentos"/>
    <n v="270103008"/>
    <s v="Violencia Psicológica"/>
    <n v="5469.9426793789789"/>
    <n v="5766.7723224985284"/>
    <n v="6306.6290307325207"/>
  </r>
  <r>
    <n v="13"/>
    <n v="13111"/>
    <s v="Metropolitana"/>
    <s v="La Granja"/>
    <n v="1"/>
    <s v="Prevalencia Violencia Psicológica General Año"/>
    <x v="0"/>
    <x v="0"/>
    <n v="1"/>
    <s v="Violencia psicológica"/>
    <s v="No sufrió violencia psicológica general en los últimos 12 meses"/>
    <n v="270103"/>
    <s v="Delitos violentos"/>
    <n v="270103008"/>
    <s v="Violencia Psicológica"/>
    <n v="34981.440120796498"/>
    <n v="9364.0035374847612"/>
    <n v="12842.381682871677"/>
  </r>
  <r>
    <n v="13"/>
    <n v="13111"/>
    <s v="Metropolitana"/>
    <s v="La Granja"/>
    <n v="1"/>
    <s v="Prevalencia Violencia Psicológica General Año"/>
    <x v="0"/>
    <x v="0"/>
    <n v="1"/>
    <s v="Violencia psicológica"/>
    <s v="Sufrió violencia psicológica general en los últimos 12 meses"/>
    <n v="270103"/>
    <s v="Delitos violentos"/>
    <n v="270103008"/>
    <s v="Violencia Psicológica"/>
    <n v="649.59577212243232"/>
    <n v="4866.8855618873795"/>
    <n v="5474.1583799491555"/>
  </r>
  <r>
    <n v="13"/>
    <n v="13111"/>
    <s v="Metropolitana"/>
    <s v="La Granja"/>
    <n v="2"/>
    <s v="Prevalencia Violencia Psicológica General Vida (año o vida)"/>
    <x v="1"/>
    <x v="1"/>
    <n v="1"/>
    <s v="Violencia psicológica"/>
    <s v="No sufrió violencia psicológica antes ni durante los últimos doce meses"/>
    <n v="270103"/>
    <s v="Delitos violentos"/>
    <n v="270103008"/>
    <s v="Violencia Psicológica"/>
    <n v="11362.420963226274"/>
    <n v="4499.4642836702278"/>
    <n v="12842.381682871677"/>
  </r>
  <r>
    <n v="13"/>
    <n v="13111"/>
    <s v="Metropolitana"/>
    <s v="La Granja"/>
    <n v="2"/>
    <s v="Prevalencia Violencia Psicológica General Vida (año o vida)"/>
    <x v="1"/>
    <x v="1"/>
    <n v="1"/>
    <s v="Violencia psicológica"/>
    <s v="Sufrió violencia psicológica antes o durante los últimos doce meses"/>
    <n v="270103"/>
    <s v="Delitos violentos"/>
    <n v="270103008"/>
    <s v="Violencia Psicológica"/>
    <n v="24268.61492969266"/>
    <n v="9731.4248157019138"/>
    <n v="5474.1583799491555"/>
  </r>
  <r>
    <n v="13"/>
    <n v="13111"/>
    <s v="Metropolitana"/>
    <s v="La Granja"/>
    <n v="3"/>
    <s v="Prevalencia Violencia Psicológica Grave Año"/>
    <x v="0"/>
    <x v="0"/>
    <n v="1"/>
    <s v="Violencia psicológica"/>
    <s v="No sufrió violencia psicológica grave en los últimos 12 meses"/>
    <n v="270103"/>
    <s v="Delitos violentos"/>
    <n v="270103008"/>
    <s v="Violencia Psicológica"/>
    <n v="34981.440120796498"/>
    <n v="11261.475081295881"/>
    <n v="18316.54006282083"/>
  </r>
  <r>
    <n v="13"/>
    <n v="13111"/>
    <s v="Metropolitana"/>
    <s v="La Granja"/>
    <n v="3"/>
    <s v="Prevalencia Violencia Psicológica Grave Año"/>
    <x v="0"/>
    <x v="0"/>
    <n v="1"/>
    <s v="Violencia psicológica"/>
    <s v="Sufrió violencia psicológica grave en los últimos 12 meses"/>
    <n v="270103"/>
    <s v="Delitos violentos"/>
    <n v="270103008"/>
    <s v="Violencia Psicológica"/>
    <n v="649.59577212243232"/>
    <n v="2969.4140180762579"/>
    <n v="0"/>
  </r>
  <r>
    <n v="13"/>
    <n v="13111"/>
    <s v="Metropolitana"/>
    <s v="La Granja"/>
    <n v="4"/>
    <s v="Prevalencia Violencia Psicológica Leve Año"/>
    <x v="0"/>
    <x v="0"/>
    <n v="1"/>
    <s v="Violencia psicológica"/>
    <s v="No sufrió violencia psicológica leve en los últimos 12 meses"/>
    <n v="270103"/>
    <s v="Delitos violentos"/>
    <n v="270103008"/>
    <s v="Violencia Psicológica"/>
    <n v="34981.440120796498"/>
    <n v="9364.0035374847612"/>
    <n v="12842.381682871677"/>
  </r>
  <r>
    <n v="13"/>
    <n v="13111"/>
    <s v="Metropolitana"/>
    <s v="La Granja"/>
    <n v="4"/>
    <s v="Prevalencia Violencia Psicológica Leve Año"/>
    <x v="0"/>
    <x v="0"/>
    <n v="1"/>
    <s v="Violencia psicológica"/>
    <s v="Sufrió violencia psicológica leve en los últimos 12 meses"/>
    <n v="270103"/>
    <s v="Delitos violentos"/>
    <n v="270103008"/>
    <s v="Violencia Psicológica"/>
    <n v="649.59577212243232"/>
    <n v="4866.8855618873795"/>
    <n v="5474.1583799491555"/>
  </r>
  <r>
    <n v="13"/>
    <n v="13112"/>
    <s v="Metropolitana"/>
    <s v="La Pintana"/>
    <n v="1"/>
    <s v="Prevalencia Violencia Psicológica General Año"/>
    <x v="0"/>
    <x v="0"/>
    <n v="1"/>
    <s v="Violencia psicológica"/>
    <s v="No sufrió violencia psicológica general en los últimos 12 meses"/>
    <n v="270103"/>
    <s v="Delitos violentos"/>
    <n v="270103008"/>
    <s v="Violencia Psicológica"/>
    <n v="33801.99303334194"/>
    <n v="41850.137215811294"/>
    <n v="13791.501818056488"/>
  </r>
  <r>
    <n v="13"/>
    <n v="13112"/>
    <s v="Metropolitana"/>
    <s v="La Pintana"/>
    <n v="1"/>
    <s v="Prevalencia Violencia Psicológica General Año"/>
    <x v="0"/>
    <x v="0"/>
    <n v="1"/>
    <s v="Violencia psicológica"/>
    <s v="Sufrió violencia psicológica general en los últimos 12 meses"/>
    <n v="270103"/>
    <s v="Delitos violentos"/>
    <n v="270103008"/>
    <s v="Violencia Psicológica"/>
    <n v="0"/>
    <n v="10897.193371108469"/>
    <n v="10536.28472441128"/>
  </r>
  <r>
    <n v="13"/>
    <n v="13112"/>
    <s v="Metropolitana"/>
    <s v="La Pintana"/>
    <n v="2"/>
    <s v="Prevalencia Violencia Psicológica General Vida (año o vida)"/>
    <x v="1"/>
    <x v="1"/>
    <n v="1"/>
    <s v="Violencia psicológica"/>
    <s v="No sufrió violencia psicológica antes ni durante los últimos doce meses"/>
    <n v="270103"/>
    <s v="Delitos violentos"/>
    <n v="270103008"/>
    <s v="Violencia Psicológica"/>
    <n v="24489.75289970015"/>
    <n v="22792.466281112236"/>
    <n v="8427.8048270646796"/>
  </r>
  <r>
    <n v="13"/>
    <n v="13112"/>
    <s v="Metropolitana"/>
    <s v="La Pintana"/>
    <n v="2"/>
    <s v="Prevalencia Violencia Psicológica General Vida (año o vida)"/>
    <x v="1"/>
    <x v="1"/>
    <n v="1"/>
    <s v="Violencia psicológica"/>
    <s v="Sufrió violencia psicológica antes o durante los últimos doce meses"/>
    <n v="270103"/>
    <s v="Delitos violentos"/>
    <n v="270103008"/>
    <s v="Violencia Psicológica"/>
    <n v="9312.2401336417915"/>
    <n v="29954.864305807543"/>
    <n v="15899.981715403084"/>
  </r>
  <r>
    <n v="13"/>
    <n v="13112"/>
    <s v="Metropolitana"/>
    <s v="La Pintana"/>
    <n v="3"/>
    <s v="Prevalencia Violencia Psicológica Grave Año"/>
    <x v="0"/>
    <x v="0"/>
    <n v="1"/>
    <s v="Violencia psicológica"/>
    <s v="No sufrió violencia psicológica grave en los últimos 12 meses"/>
    <n v="270103"/>
    <s v="Delitos violentos"/>
    <n v="270103008"/>
    <s v="Violencia Psicológica"/>
    <n v="33801.99303334194"/>
    <n v="49353.394155202463"/>
    <n v="19018.21301461447"/>
  </r>
  <r>
    <n v="13"/>
    <n v="13112"/>
    <s v="Metropolitana"/>
    <s v="La Pintana"/>
    <n v="3"/>
    <s v="Prevalencia Violencia Psicológica Grave Año"/>
    <x v="0"/>
    <x v="0"/>
    <n v="1"/>
    <s v="Violencia psicológica"/>
    <s v="Sufrió violencia psicológica grave en los últimos 12 meses"/>
    <n v="270103"/>
    <s v="Delitos violentos"/>
    <n v="270103008"/>
    <s v="Violencia Psicológica"/>
    <n v="0"/>
    <n v="3393.9364317173113"/>
    <n v="5309.5735278532975"/>
  </r>
  <r>
    <n v="13"/>
    <n v="13112"/>
    <s v="Metropolitana"/>
    <s v="La Pintana"/>
    <n v="4"/>
    <s v="Prevalencia Violencia Psicológica Leve Año"/>
    <x v="0"/>
    <x v="0"/>
    <n v="1"/>
    <s v="Violencia psicológica"/>
    <s v="No sufrió violencia psicológica leve en los últimos 12 meses"/>
    <n v="270103"/>
    <s v="Delitos violentos"/>
    <n v="270103008"/>
    <s v="Violencia Psicológica"/>
    <n v="33801.99303334194"/>
    <n v="45244.07364752861"/>
    <n v="13791.501818056488"/>
  </r>
  <r>
    <n v="13"/>
    <n v="13112"/>
    <s v="Metropolitana"/>
    <s v="La Pintana"/>
    <n v="4"/>
    <s v="Prevalencia Violencia Psicológica Leve Año"/>
    <x v="0"/>
    <x v="0"/>
    <n v="1"/>
    <s v="Violencia psicológica"/>
    <s v="Sufrió violencia psicológica leve en los últimos 12 meses"/>
    <n v="270103"/>
    <s v="Delitos violentos"/>
    <n v="270103008"/>
    <s v="Violencia Psicológica"/>
    <n v="0"/>
    <n v="7503.2569393911572"/>
    <n v="10536.28472441128"/>
  </r>
  <r>
    <n v="13"/>
    <n v="13113"/>
    <s v="Metropolitana"/>
    <s v="La Reina"/>
    <n v="1"/>
    <s v="Prevalencia Violencia Psicológica General Año"/>
    <x v="0"/>
    <x v="0"/>
    <n v="1"/>
    <s v="Violencia psicológica"/>
    <s v="No sufrió violencia psicológica general en los últimos 12 meses"/>
    <n v="270103"/>
    <s v="Delitos violentos"/>
    <n v="270103008"/>
    <s v="Violencia Psicológica"/>
    <n v="33106.490104177326"/>
    <n v="14713.840980904535"/>
    <n v="24446.918566032429"/>
  </r>
  <r>
    <n v="13"/>
    <n v="13113"/>
    <s v="Metropolitana"/>
    <s v="La Reina"/>
    <n v="1"/>
    <s v="Prevalencia Violencia Psicológica General Año"/>
    <x v="0"/>
    <x v="0"/>
    <n v="1"/>
    <s v="Violencia psicológica"/>
    <s v="Sufrió violencia psicológica general en los últimos 12 meses"/>
    <n v="270103"/>
    <s v="Delitos violentos"/>
    <n v="270103008"/>
    <s v="Violencia Psicológica"/>
    <n v="4078.0613602406925"/>
    <n v="3179.9741422352622"/>
    <n v="0"/>
  </r>
  <r>
    <n v="13"/>
    <n v="13113"/>
    <s v="Metropolitana"/>
    <s v="La Reina"/>
    <n v="2"/>
    <s v="Prevalencia Violencia Psicológica General Vida (año o vida)"/>
    <x v="1"/>
    <x v="1"/>
    <n v="1"/>
    <s v="Violencia psicológica"/>
    <s v="No sufrió violencia psicológica antes ni durante los últimos doce meses"/>
    <n v="270103"/>
    <s v="Delitos violentos"/>
    <n v="270103008"/>
    <s v="Violencia Psicológica"/>
    <n v="26698.254159929595"/>
    <n v="11850.502374787553"/>
    <n v="20206.152828159404"/>
  </r>
  <r>
    <n v="13"/>
    <n v="13113"/>
    <s v="Metropolitana"/>
    <s v="La Reina"/>
    <n v="2"/>
    <s v="Prevalencia Violencia Psicológica General Vida (año o vida)"/>
    <x v="1"/>
    <x v="1"/>
    <n v="1"/>
    <s v="Violencia psicológica"/>
    <s v="Sufrió violencia psicológica antes o durante los últimos doce meses"/>
    <n v="270103"/>
    <s v="Delitos violentos"/>
    <n v="270103008"/>
    <s v="Violencia Psicológica"/>
    <n v="10486.297304488426"/>
    <n v="6043.312748352243"/>
    <n v="4240.7657378730282"/>
  </r>
  <r>
    <n v="13"/>
    <n v="13113"/>
    <s v="Metropolitana"/>
    <s v="La Reina"/>
    <n v="3"/>
    <s v="Prevalencia Violencia Psicológica Grave Año"/>
    <x v="0"/>
    <x v="0"/>
    <n v="1"/>
    <s v="Violencia psicológica"/>
    <s v="No sufrió violencia psicológica grave en los últimos 12 meses"/>
    <n v="270103"/>
    <s v="Delitos violentos"/>
    <n v="270103008"/>
    <s v="Violencia Psicológica"/>
    <n v="37184.551464418022"/>
    <n v="17893.815123139797"/>
    <n v="24446.918566032429"/>
  </r>
  <r>
    <n v="13"/>
    <n v="13113"/>
    <s v="Metropolitana"/>
    <s v="La Reina"/>
    <n v="4"/>
    <s v="Prevalencia Violencia Psicológica Leve Año"/>
    <x v="0"/>
    <x v="0"/>
    <n v="1"/>
    <s v="Violencia psicológica"/>
    <s v="No sufrió violencia psicológica leve en los últimos 12 meses"/>
    <n v="270103"/>
    <s v="Delitos violentos"/>
    <n v="270103008"/>
    <s v="Violencia Psicológica"/>
    <n v="33106.490104177326"/>
    <n v="14713.840980904535"/>
    <n v="24446.918566032429"/>
  </r>
  <r>
    <n v="13"/>
    <n v="13113"/>
    <s v="Metropolitana"/>
    <s v="La Reina"/>
    <n v="4"/>
    <s v="Prevalencia Violencia Psicológica Leve Año"/>
    <x v="0"/>
    <x v="0"/>
    <n v="1"/>
    <s v="Violencia psicológica"/>
    <s v="Sufrió violencia psicológica leve en los últimos 12 meses"/>
    <n v="270103"/>
    <s v="Delitos violentos"/>
    <n v="270103008"/>
    <s v="Violencia Psicológica"/>
    <n v="4078.0613602406925"/>
    <n v="3179.9741422352622"/>
    <n v="0"/>
  </r>
  <r>
    <n v="13"/>
    <n v="13114"/>
    <s v="Metropolitana"/>
    <s v="Las Condes"/>
    <n v="1"/>
    <s v="Prevalencia Violencia Psicológica General Año"/>
    <x v="0"/>
    <x v="0"/>
    <n v="1"/>
    <s v="Violencia psicológica"/>
    <s v="No sufrió violencia psicológica general en los últimos 12 meses"/>
    <n v="270103"/>
    <s v="Delitos violentos"/>
    <n v="270103008"/>
    <s v="Violencia Psicológica"/>
    <n v="34103.819372654289"/>
    <n v="22703.434322527133"/>
    <n v="42733.720716367236"/>
  </r>
  <r>
    <n v="13"/>
    <n v="13114"/>
    <s v="Metropolitana"/>
    <s v="Las Condes"/>
    <n v="1"/>
    <s v="Prevalencia Violencia Psicológica General Año"/>
    <x v="0"/>
    <x v="0"/>
    <n v="1"/>
    <s v="Violencia psicológica"/>
    <s v="Sufrió violencia psicológica general en los últimos 12 meses"/>
    <n v="270103"/>
    <s v="Delitos violentos"/>
    <n v="270103008"/>
    <s v="Violencia Psicológica"/>
    <n v="572.60802982888345"/>
    <n v="4883.5966564152986"/>
    <n v="2012.1339965697941"/>
  </r>
  <r>
    <n v="13"/>
    <n v="13114"/>
    <s v="Metropolitana"/>
    <s v="Las Condes"/>
    <n v="2"/>
    <s v="Prevalencia Violencia Psicológica General Vida (año o vida)"/>
    <x v="1"/>
    <x v="1"/>
    <n v="1"/>
    <s v="Violencia psicológica"/>
    <s v="No sufrió violencia psicológica antes ni durante los últimos doce meses"/>
    <n v="270103"/>
    <s v="Delitos violentos"/>
    <n v="270103008"/>
    <s v="Violencia Psicológica"/>
    <n v="29951.184639807121"/>
    <n v="17910.465679662717"/>
    <n v="40781.82330355719"/>
  </r>
  <r>
    <n v="13"/>
    <n v="13114"/>
    <s v="Metropolitana"/>
    <s v="Las Condes"/>
    <n v="2"/>
    <s v="Prevalencia Violencia Psicológica General Vida (año o vida)"/>
    <x v="1"/>
    <x v="1"/>
    <n v="1"/>
    <s v="Violencia psicológica"/>
    <s v="Sufrió violencia psicológica antes o durante los últimos doce meses"/>
    <n v="270103"/>
    <s v="Delitos violentos"/>
    <n v="270103008"/>
    <s v="Violencia Psicológica"/>
    <n v="4725.2427626760491"/>
    <n v="9676.5652992797113"/>
    <n v="3964.0314093798356"/>
  </r>
  <r>
    <n v="13"/>
    <n v="13114"/>
    <s v="Metropolitana"/>
    <s v="Las Condes"/>
    <n v="3"/>
    <s v="Prevalencia Violencia Psicológica Grave Año"/>
    <x v="0"/>
    <x v="0"/>
    <n v="1"/>
    <s v="Violencia psicológica"/>
    <s v="No sufrió violencia psicológica grave en los últimos 12 meses"/>
    <n v="270103"/>
    <s v="Delitos violentos"/>
    <n v="270103008"/>
    <s v="Violencia Psicológica"/>
    <n v="34676.427402483168"/>
    <n v="26586.548454328386"/>
    <n v="44745.85471293702"/>
  </r>
  <r>
    <n v="13"/>
    <n v="13114"/>
    <s v="Metropolitana"/>
    <s v="Las Condes"/>
    <n v="3"/>
    <s v="Prevalencia Violencia Psicológica Grave Año"/>
    <x v="0"/>
    <x v="0"/>
    <n v="1"/>
    <s v="Violencia psicológica"/>
    <s v="Sufrió violencia psicológica grave en los últimos 12 meses"/>
    <n v="270103"/>
    <s v="Delitos violentos"/>
    <n v="270103008"/>
    <s v="Violencia Psicológica"/>
    <n v="0"/>
    <n v="1000.4825246140431"/>
    <n v="0"/>
  </r>
  <r>
    <n v="13"/>
    <n v="13114"/>
    <s v="Metropolitana"/>
    <s v="Las Condes"/>
    <n v="4"/>
    <s v="Prevalencia Violencia Psicológica Leve Año"/>
    <x v="0"/>
    <x v="0"/>
    <n v="1"/>
    <s v="Violencia psicológica"/>
    <s v="No sufrió violencia psicológica leve en los últimos 12 meses"/>
    <n v="270103"/>
    <s v="Delitos violentos"/>
    <n v="270103008"/>
    <s v="Violencia Psicológica"/>
    <n v="34103.819372654289"/>
    <n v="22703.434322527133"/>
    <n v="42733.720716367236"/>
  </r>
  <r>
    <n v="13"/>
    <n v="13114"/>
    <s v="Metropolitana"/>
    <s v="Las Condes"/>
    <n v="4"/>
    <s v="Prevalencia Violencia Psicológica Leve Año"/>
    <x v="0"/>
    <x v="0"/>
    <n v="1"/>
    <s v="Violencia psicológica"/>
    <s v="Sufrió violencia psicológica leve en los últimos 12 meses"/>
    <n v="270103"/>
    <s v="Delitos violentos"/>
    <n v="270103008"/>
    <s v="Violencia Psicológica"/>
    <n v="572.60802982888345"/>
    <n v="4883.5966564152986"/>
    <n v="2012.1339965697941"/>
  </r>
  <r>
    <n v="13"/>
    <n v="13115"/>
    <s v="Metropolitana"/>
    <s v="Lo Barnechea"/>
    <n v="1"/>
    <s v="Prevalencia Violencia Psicológica General Año"/>
    <x v="0"/>
    <x v="0"/>
    <n v="1"/>
    <s v="Violencia psicológica"/>
    <s v="No sufrió violencia psicológica general en los últimos 12 meses"/>
    <n v="270103"/>
    <s v="Delitos violentos"/>
    <n v="270103008"/>
    <s v="Violencia Psicológica"/>
    <n v="27917.258162644495"/>
    <n v="22051.626571137942"/>
    <n v="11689.264183703077"/>
  </r>
  <r>
    <n v="13"/>
    <n v="13115"/>
    <s v="Metropolitana"/>
    <s v="Lo Barnechea"/>
    <n v="1"/>
    <s v="Prevalencia Violencia Psicológica General Año"/>
    <x v="0"/>
    <x v="0"/>
    <n v="1"/>
    <s v="Violencia psicológica"/>
    <s v="Sufrió violencia psicológica general en los últimos 12 meses"/>
    <n v="270103"/>
    <s v="Delitos violentos"/>
    <n v="270103008"/>
    <s v="Violencia Psicológica"/>
    <n v="0"/>
    <n v="2804.3549407343726"/>
    <n v="0"/>
  </r>
  <r>
    <n v="13"/>
    <n v="13115"/>
    <s v="Metropolitana"/>
    <s v="Lo Barnechea"/>
    <n v="2"/>
    <s v="Prevalencia Violencia Psicológica General Vida (año o vida)"/>
    <x v="1"/>
    <x v="1"/>
    <n v="1"/>
    <s v="Violencia psicológica"/>
    <s v="No sufrió violencia psicológica antes ni durante los últimos doce meses"/>
    <n v="270103"/>
    <s v="Delitos violentos"/>
    <n v="270103008"/>
    <s v="Violencia Psicológica"/>
    <n v="12244.980734131008"/>
    <n v="10708.973342263838"/>
    <n v="11689.264183703077"/>
  </r>
  <r>
    <n v="13"/>
    <n v="13115"/>
    <s v="Metropolitana"/>
    <s v="Lo Barnechea"/>
    <n v="2"/>
    <s v="Prevalencia Violencia Psicológica General Vida (año o vida)"/>
    <x v="1"/>
    <x v="1"/>
    <n v="1"/>
    <s v="Violencia psicológica"/>
    <s v="Sufrió violencia psicológica antes o durante los últimos doce meses"/>
    <n v="270103"/>
    <s v="Delitos violentos"/>
    <n v="270103008"/>
    <s v="Violencia Psicológica"/>
    <n v="15672.277428513486"/>
    <n v="14147.008169608473"/>
    <n v="0"/>
  </r>
  <r>
    <n v="13"/>
    <n v="13115"/>
    <s v="Metropolitana"/>
    <s v="Lo Barnechea"/>
    <n v="3"/>
    <s v="Prevalencia Violencia Psicológica Grave Año"/>
    <x v="0"/>
    <x v="0"/>
    <n v="1"/>
    <s v="Violencia psicológica"/>
    <s v="No sufrió violencia psicológica grave en los últimos 12 meses"/>
    <n v="270103"/>
    <s v="Delitos violentos"/>
    <n v="270103008"/>
    <s v="Violencia Psicológica"/>
    <n v="27917.258162644495"/>
    <n v="22051.626571137942"/>
    <n v="11689.264183703077"/>
  </r>
  <r>
    <n v="13"/>
    <n v="13115"/>
    <s v="Metropolitana"/>
    <s v="Lo Barnechea"/>
    <n v="3"/>
    <s v="Prevalencia Violencia Psicológica Grave Año"/>
    <x v="0"/>
    <x v="0"/>
    <n v="1"/>
    <s v="Violencia psicológica"/>
    <s v="Sufrió violencia psicológica grave en los últimos 12 meses"/>
    <n v="270103"/>
    <s v="Delitos violentos"/>
    <n v="270103008"/>
    <s v="Violencia Psicológica"/>
    <n v="0"/>
    <n v="2804.3549407343726"/>
    <n v="0"/>
  </r>
  <r>
    <n v="13"/>
    <n v="13115"/>
    <s v="Metropolitana"/>
    <s v="Lo Barnechea"/>
    <n v="4"/>
    <s v="Prevalencia Violencia Psicológica Leve Año"/>
    <x v="0"/>
    <x v="0"/>
    <n v="1"/>
    <s v="Violencia psicológica"/>
    <s v="No sufrió violencia psicológica leve en los últimos 12 meses"/>
    <n v="270103"/>
    <s v="Delitos violentos"/>
    <n v="270103008"/>
    <s v="Violencia Psicológica"/>
    <n v="27917.258162644495"/>
    <n v="22051.626571137942"/>
    <n v="11689.264183703077"/>
  </r>
  <r>
    <n v="13"/>
    <n v="13115"/>
    <s v="Metropolitana"/>
    <s v="Lo Barnechea"/>
    <n v="4"/>
    <s v="Prevalencia Violencia Psicológica Leve Año"/>
    <x v="0"/>
    <x v="0"/>
    <n v="1"/>
    <s v="Violencia psicológica"/>
    <s v="Sufrió violencia psicológica leve en los últimos 12 meses"/>
    <n v="270103"/>
    <s v="Delitos violentos"/>
    <n v="270103008"/>
    <s v="Violencia Psicológica"/>
    <n v="0"/>
    <n v="2804.3549407343726"/>
    <n v="0"/>
  </r>
  <r>
    <n v="13"/>
    <n v="13116"/>
    <s v="Metropolitana"/>
    <s v="Lo Espejo"/>
    <n v="1"/>
    <s v="Prevalencia Violencia Psicológica General Año"/>
    <x v="0"/>
    <x v="0"/>
    <n v="1"/>
    <s v="Violencia psicológica"/>
    <s v="No sufrió violencia psicológica general en los últimos 12 meses"/>
    <n v="270103"/>
    <s v="Delitos violentos"/>
    <n v="270103008"/>
    <s v="Violencia Psicológica"/>
    <n v="34147.560557956996"/>
    <n v="39527.403939967277"/>
    <n v="7684.2620421253323"/>
  </r>
  <r>
    <n v="13"/>
    <n v="13116"/>
    <s v="Metropolitana"/>
    <s v="Lo Espejo"/>
    <n v="1"/>
    <s v="Prevalencia Violencia Psicológica General Año"/>
    <x v="0"/>
    <x v="0"/>
    <n v="1"/>
    <s v="Violencia psicológica"/>
    <s v="Sufrió violencia psicológica general en los últimos 12 meses"/>
    <n v="270103"/>
    <s v="Delitos violentos"/>
    <n v="270103008"/>
    <s v="Violencia Psicológica"/>
    <n v="0"/>
    <n v="5222.9096534555356"/>
    <n v="5858.4051646578209"/>
  </r>
  <r>
    <n v="13"/>
    <n v="13116"/>
    <s v="Metropolitana"/>
    <s v="Lo Espejo"/>
    <n v="2"/>
    <s v="Prevalencia Violencia Psicológica General Vida (año o vida)"/>
    <x v="1"/>
    <x v="1"/>
    <n v="1"/>
    <s v="Violencia psicológica"/>
    <s v="No sufrió violencia psicológica antes ni durante los últimos doce meses"/>
    <n v="270103"/>
    <s v="Delitos violentos"/>
    <n v="270103008"/>
    <s v="Violencia Psicológica"/>
    <n v="34147.560557956996"/>
    <n v="39527.403939967277"/>
    <n v="7684.2620421253323"/>
  </r>
  <r>
    <n v="13"/>
    <n v="13116"/>
    <s v="Metropolitana"/>
    <s v="Lo Espejo"/>
    <n v="2"/>
    <s v="Prevalencia Violencia Psicológica General Vida (año o vida)"/>
    <x v="1"/>
    <x v="1"/>
    <n v="1"/>
    <s v="Violencia psicológica"/>
    <s v="Sufrió violencia psicológica antes o durante los últimos doce meses"/>
    <n v="270103"/>
    <s v="Delitos violentos"/>
    <n v="270103008"/>
    <s v="Violencia Psicológica"/>
    <n v="0"/>
    <n v="5222.9096534555356"/>
    <n v="5858.4051646578209"/>
  </r>
  <r>
    <n v="13"/>
    <n v="13116"/>
    <s v="Metropolitana"/>
    <s v="Lo Espejo"/>
    <n v="3"/>
    <s v="Prevalencia Violencia Psicológica Grave Año"/>
    <x v="0"/>
    <x v="0"/>
    <n v="1"/>
    <s v="Violencia psicológica"/>
    <s v="No sufrió violencia psicológica grave en los últimos 12 meses"/>
    <n v="270103"/>
    <s v="Delitos violentos"/>
    <n v="270103008"/>
    <s v="Violencia Psicológica"/>
    <n v="34147.560557956996"/>
    <n v="44750.313593422819"/>
    <n v="13542.667206783151"/>
  </r>
  <r>
    <n v="13"/>
    <n v="13116"/>
    <s v="Metropolitana"/>
    <s v="Lo Espejo"/>
    <n v="4"/>
    <s v="Prevalencia Violencia Psicológica Leve Año"/>
    <x v="0"/>
    <x v="0"/>
    <n v="1"/>
    <s v="Violencia psicológica"/>
    <s v="No sufrió violencia psicológica leve en los últimos 12 meses"/>
    <n v="270103"/>
    <s v="Delitos violentos"/>
    <n v="270103008"/>
    <s v="Violencia Psicológica"/>
    <n v="34147.560557956996"/>
    <n v="39527.403939967277"/>
    <n v="7684.2620421253323"/>
  </r>
  <r>
    <n v="13"/>
    <n v="13116"/>
    <s v="Metropolitana"/>
    <s v="Lo Espejo"/>
    <n v="4"/>
    <s v="Prevalencia Violencia Psicológica Leve Año"/>
    <x v="0"/>
    <x v="0"/>
    <n v="1"/>
    <s v="Violencia psicológica"/>
    <s v="Sufrió violencia psicológica leve en los últimos 12 meses"/>
    <n v="270103"/>
    <s v="Delitos violentos"/>
    <n v="270103008"/>
    <s v="Violencia Psicológica"/>
    <n v="0"/>
    <n v="5222.9096534555356"/>
    <n v="5858.4051646578209"/>
  </r>
  <r>
    <n v="13"/>
    <n v="13117"/>
    <s v="Metropolitana"/>
    <s v="Lo Prado"/>
    <n v="1"/>
    <s v="Prevalencia Violencia Psicológica General Año"/>
    <x v="0"/>
    <x v="0"/>
    <n v="1"/>
    <s v="Violencia psicológica"/>
    <s v="No sufrió violencia psicológica general en los últimos 12 meses"/>
    <n v="270103"/>
    <s v="Delitos violentos"/>
    <n v="270103008"/>
    <s v="Violencia Psicológica"/>
    <n v="31870.82168322675"/>
    <n v="19523.306627790451"/>
    <n v="17678.261809648178"/>
  </r>
  <r>
    <n v="13"/>
    <n v="13117"/>
    <s v="Metropolitana"/>
    <s v="Lo Prado"/>
    <n v="1"/>
    <s v="Prevalencia Violencia Psicológica General Año"/>
    <x v="0"/>
    <x v="0"/>
    <n v="1"/>
    <s v="Violencia psicológica"/>
    <s v="Sufrió violencia psicológica general en los últimos 12 meses"/>
    <n v="270103"/>
    <s v="Delitos violentos"/>
    <n v="270103008"/>
    <s v="Violencia Psicológica"/>
    <n v="3913.468329447277"/>
    <n v="0"/>
    <n v="6299.5034512756274"/>
  </r>
  <r>
    <n v="13"/>
    <n v="13117"/>
    <s v="Metropolitana"/>
    <s v="Lo Prado"/>
    <n v="2"/>
    <s v="Prevalencia Violencia Psicológica General Vida (año o vida)"/>
    <x v="1"/>
    <x v="1"/>
    <n v="1"/>
    <s v="Violencia psicológica"/>
    <s v="No sufrió violencia psicológica antes ni durante los últimos doce meses"/>
    <n v="270103"/>
    <s v="Delitos violentos"/>
    <n v="270103008"/>
    <s v="Violencia Psicológica"/>
    <n v="29913.603777053242"/>
    <n v="14465.531152689065"/>
    <n v="14203.916526380432"/>
  </r>
  <r>
    <n v="13"/>
    <n v="13117"/>
    <s v="Metropolitana"/>
    <s v="Lo Prado"/>
    <n v="2"/>
    <s v="Prevalencia Violencia Psicológica General Vida (año o vida)"/>
    <x v="1"/>
    <x v="1"/>
    <n v="1"/>
    <s v="Violencia psicológica"/>
    <s v="Sufrió violencia psicológica antes o durante los últimos doce meses"/>
    <n v="270103"/>
    <s v="Delitos violentos"/>
    <n v="270103008"/>
    <s v="Violencia Psicológica"/>
    <n v="5870.6862356207857"/>
    <n v="5057.7754751013872"/>
    <n v="9773.8487345433787"/>
  </r>
  <r>
    <n v="13"/>
    <n v="13117"/>
    <s v="Metropolitana"/>
    <s v="Lo Prado"/>
    <n v="3"/>
    <s v="Prevalencia Violencia Psicológica Grave Año"/>
    <x v="0"/>
    <x v="0"/>
    <n v="1"/>
    <s v="Violencia psicológica"/>
    <s v="No sufrió violencia psicológica grave en los últimos 12 meses"/>
    <n v="270103"/>
    <s v="Delitos violentos"/>
    <n v="270103008"/>
    <s v="Violencia Psicológica"/>
    <n v="35784.290012674028"/>
    <n v="19523.306627790451"/>
    <n v="23977.765260923807"/>
  </r>
  <r>
    <n v="13"/>
    <n v="13117"/>
    <s v="Metropolitana"/>
    <s v="Lo Prado"/>
    <n v="4"/>
    <s v="Prevalencia Violencia Psicológica Leve Año"/>
    <x v="0"/>
    <x v="0"/>
    <n v="1"/>
    <s v="Violencia psicológica"/>
    <s v="No sufrió violencia psicológica leve en los últimos 12 meses"/>
    <n v="270103"/>
    <s v="Delitos violentos"/>
    <n v="270103008"/>
    <s v="Violencia Psicológica"/>
    <n v="31870.82168322675"/>
    <n v="19523.306627790451"/>
    <n v="17678.261809648178"/>
  </r>
  <r>
    <n v="13"/>
    <n v="13117"/>
    <s v="Metropolitana"/>
    <s v="Lo Prado"/>
    <n v="4"/>
    <s v="Prevalencia Violencia Psicológica Leve Año"/>
    <x v="0"/>
    <x v="0"/>
    <n v="1"/>
    <s v="Violencia psicológica"/>
    <s v="Sufrió violencia psicológica leve en los últimos 12 meses"/>
    <n v="270103"/>
    <s v="Delitos violentos"/>
    <n v="270103008"/>
    <s v="Violencia Psicológica"/>
    <n v="3913.468329447277"/>
    <n v="0"/>
    <n v="6299.5034512756274"/>
  </r>
  <r>
    <n v="13"/>
    <n v="13118"/>
    <s v="Metropolitana"/>
    <s v="Macul"/>
    <n v="1"/>
    <s v="Prevalencia Violencia Psicológica General Año"/>
    <x v="0"/>
    <x v="0"/>
    <n v="1"/>
    <s v="Violencia psicológica"/>
    <s v="No sufrió violencia psicológica general en los últimos 12 meses"/>
    <n v="270103"/>
    <s v="Delitos violentos"/>
    <n v="270103008"/>
    <s v="Violencia Psicológica"/>
    <n v="33868.974042027192"/>
    <n v="17443.810208793031"/>
    <n v="37202.209710823859"/>
  </r>
  <r>
    <n v="13"/>
    <n v="13118"/>
    <s v="Metropolitana"/>
    <s v="Macul"/>
    <n v="1"/>
    <s v="Prevalencia Violencia Psicológica General Año"/>
    <x v="0"/>
    <x v="0"/>
    <n v="1"/>
    <s v="Violencia psicológica"/>
    <s v="Sufrió violencia psicológica general en los últimos 12 meses"/>
    <n v="270103"/>
    <s v="Delitos violentos"/>
    <n v="270103008"/>
    <s v="Violencia Psicológica"/>
    <n v="0"/>
    <n v="18690.08492563089"/>
    <n v="8672.1310957347141"/>
  </r>
  <r>
    <n v="13"/>
    <n v="13118"/>
    <s v="Metropolitana"/>
    <s v="Macul"/>
    <n v="2"/>
    <s v="Prevalencia Violencia Psicológica General Vida (año o vida)"/>
    <x v="1"/>
    <x v="1"/>
    <n v="1"/>
    <s v="Violencia psicológica"/>
    <s v="No sufrió violencia psicológica antes ni durante los últimos doce meses"/>
    <n v="270103"/>
    <s v="Delitos violentos"/>
    <n v="270103008"/>
    <s v="Violencia Psicológica"/>
    <n v="24907.713394381237"/>
    <n v="2494.3807866143088"/>
    <n v="30199.016427117105"/>
  </r>
  <r>
    <n v="13"/>
    <n v="13118"/>
    <s v="Metropolitana"/>
    <s v="Macul"/>
    <n v="2"/>
    <s v="Prevalencia Violencia Psicológica General Vida (año o vida)"/>
    <x v="1"/>
    <x v="1"/>
    <n v="1"/>
    <s v="Violencia psicológica"/>
    <s v="Sufrió violencia psicológica antes o durante los últimos doce meses"/>
    <n v="270103"/>
    <s v="Delitos violentos"/>
    <n v="270103008"/>
    <s v="Violencia Psicológica"/>
    <n v="8961.260647645955"/>
    <n v="33639.514347809614"/>
    <n v="15675.324379441476"/>
  </r>
  <r>
    <n v="13"/>
    <n v="13118"/>
    <s v="Metropolitana"/>
    <s v="Macul"/>
    <n v="3"/>
    <s v="Prevalencia Violencia Psicológica Grave Año"/>
    <x v="0"/>
    <x v="0"/>
    <n v="1"/>
    <s v="Violencia psicológica"/>
    <s v="No sufrió violencia psicológica grave en los últimos 12 meses"/>
    <n v="270103"/>
    <s v="Delitos violentos"/>
    <n v="270103008"/>
    <s v="Violencia Psicológica"/>
    <n v="33868.974042027192"/>
    <n v="36133.895134423925"/>
    <n v="43778.102392895482"/>
  </r>
  <r>
    <n v="13"/>
    <n v="13118"/>
    <s v="Metropolitana"/>
    <s v="Macul"/>
    <n v="3"/>
    <s v="Prevalencia Violencia Psicológica Grave Año"/>
    <x v="0"/>
    <x v="0"/>
    <n v="1"/>
    <s v="Violencia psicológica"/>
    <s v="Sufrió violencia psicológica grave en los últimos 12 meses"/>
    <n v="270103"/>
    <s v="Delitos violentos"/>
    <n v="270103008"/>
    <s v="Violencia Psicológica"/>
    <n v="0"/>
    <n v="0"/>
    <n v="2096.2384136630844"/>
  </r>
  <r>
    <n v="13"/>
    <n v="13118"/>
    <s v="Metropolitana"/>
    <s v="Macul"/>
    <n v="4"/>
    <s v="Prevalencia Violencia Psicológica Leve Año"/>
    <x v="0"/>
    <x v="0"/>
    <n v="1"/>
    <s v="Violencia psicológica"/>
    <s v="No sufrió violencia psicológica leve en los últimos 12 meses"/>
    <n v="270103"/>
    <s v="Delitos violentos"/>
    <n v="270103008"/>
    <s v="Violencia Psicológica"/>
    <n v="33868.974042027192"/>
    <n v="17443.810208793031"/>
    <n v="39298.448124486938"/>
  </r>
  <r>
    <n v="13"/>
    <n v="13118"/>
    <s v="Metropolitana"/>
    <s v="Macul"/>
    <n v="4"/>
    <s v="Prevalencia Violencia Psicológica Leve Año"/>
    <x v="0"/>
    <x v="0"/>
    <n v="1"/>
    <s v="Violencia psicológica"/>
    <s v="Sufrió violencia psicológica leve en los últimos 12 meses"/>
    <n v="270103"/>
    <s v="Delitos violentos"/>
    <n v="270103008"/>
    <s v="Violencia Psicológica"/>
    <n v="0"/>
    <n v="18690.08492563089"/>
    <n v="6575.8926820716306"/>
  </r>
  <r>
    <n v="13"/>
    <n v="13119"/>
    <s v="Metropolitana"/>
    <s v="Maipú"/>
    <n v="1"/>
    <s v="Prevalencia Violencia Psicológica General Año"/>
    <x v="0"/>
    <x v="0"/>
    <n v="1"/>
    <s v="Violencia psicológica"/>
    <s v="No sufrió violencia psicológica general en los últimos 12 meses"/>
    <n v="270103"/>
    <s v="Delitos violentos"/>
    <n v="270103008"/>
    <s v="Violencia Psicológica"/>
    <n v="28706.230083244292"/>
    <n v="26080.698395006977"/>
    <n v="34264.627438052928"/>
  </r>
  <r>
    <n v="13"/>
    <n v="13119"/>
    <s v="Metropolitana"/>
    <s v="Maipú"/>
    <n v="1"/>
    <s v="Prevalencia Violencia Psicológica General Año"/>
    <x v="0"/>
    <x v="0"/>
    <n v="1"/>
    <s v="Violencia psicológica"/>
    <s v="Sufrió violencia psicológica general en los últimos 12 meses"/>
    <n v="270103"/>
    <s v="Delitos violentos"/>
    <n v="270103008"/>
    <s v="Violencia Psicológica"/>
    <n v="2361.3737467818655"/>
    <n v="10838.943903661431"/>
    <n v="4830.1002630803969"/>
  </r>
  <r>
    <n v="13"/>
    <n v="13119"/>
    <s v="Metropolitana"/>
    <s v="Maipú"/>
    <n v="2"/>
    <s v="Prevalencia Violencia Psicológica General Vida (año o vida)"/>
    <x v="1"/>
    <x v="1"/>
    <n v="1"/>
    <s v="Violencia psicológica"/>
    <s v="No sufrió violencia psicológica antes ni durante los últimos doce meses"/>
    <n v="270103"/>
    <s v="Delitos violentos"/>
    <n v="270103008"/>
    <s v="Violencia Psicológica"/>
    <n v="25320.498977520474"/>
    <n v="19945.658492361235"/>
    <n v="29810.062714995398"/>
  </r>
  <r>
    <n v="13"/>
    <n v="13119"/>
    <s v="Metropolitana"/>
    <s v="Maipú"/>
    <n v="2"/>
    <s v="Prevalencia Violencia Psicológica General Vida (año o vida)"/>
    <x v="1"/>
    <x v="1"/>
    <n v="1"/>
    <s v="Violencia psicológica"/>
    <s v="Sufrió violencia psicológica antes o durante los últimos doce meses"/>
    <n v="270103"/>
    <s v="Delitos violentos"/>
    <n v="270103008"/>
    <s v="Violencia Psicológica"/>
    <n v="5747.1048525056849"/>
    <n v="16973.983806307155"/>
    <n v="9284.6649861379192"/>
  </r>
  <r>
    <n v="13"/>
    <n v="13119"/>
    <s v="Metropolitana"/>
    <s v="Maipú"/>
    <n v="3"/>
    <s v="Prevalencia Violencia Psicológica Grave Año"/>
    <x v="0"/>
    <x v="0"/>
    <n v="1"/>
    <s v="Violencia psicológica"/>
    <s v="No sufrió violencia psicológica grave en los últimos 12 meses"/>
    <n v="270103"/>
    <s v="Delitos violentos"/>
    <n v="270103008"/>
    <s v="Violencia Psicológica"/>
    <n v="31067.603830026157"/>
    <n v="33337.245956744388"/>
    <n v="37944.493208566862"/>
  </r>
  <r>
    <n v="13"/>
    <n v="13119"/>
    <s v="Metropolitana"/>
    <s v="Maipú"/>
    <n v="3"/>
    <s v="Prevalencia Violencia Psicológica Grave Año"/>
    <x v="0"/>
    <x v="0"/>
    <n v="1"/>
    <s v="Violencia psicológica"/>
    <s v="Sufrió violencia psicológica grave en los últimos 12 meses"/>
    <n v="270103"/>
    <s v="Delitos violentos"/>
    <n v="270103008"/>
    <s v="Violencia Psicológica"/>
    <n v="0"/>
    <n v="3582.3963419240413"/>
    <n v="1150.2344925664806"/>
  </r>
  <r>
    <n v="13"/>
    <n v="13119"/>
    <s v="Metropolitana"/>
    <s v="Maipú"/>
    <n v="4"/>
    <s v="Prevalencia Violencia Psicológica Leve Año"/>
    <x v="0"/>
    <x v="0"/>
    <n v="1"/>
    <s v="Violencia psicológica"/>
    <s v="No sufrió violencia psicológica leve en los últimos 12 meses"/>
    <n v="270103"/>
    <s v="Delitos violentos"/>
    <n v="270103008"/>
    <s v="Violencia Psicológica"/>
    <n v="28706.230083244292"/>
    <n v="26503.947849464239"/>
    <n v="34264.627438052928"/>
  </r>
  <r>
    <n v="13"/>
    <n v="13119"/>
    <s v="Metropolitana"/>
    <s v="Maipú"/>
    <n v="4"/>
    <s v="Prevalencia Violencia Psicológica Leve Año"/>
    <x v="0"/>
    <x v="0"/>
    <n v="1"/>
    <s v="Violencia psicológica"/>
    <s v="Sufrió violencia psicológica leve en los últimos 12 meses"/>
    <n v="270103"/>
    <s v="Delitos violentos"/>
    <n v="270103008"/>
    <s v="Violencia Psicológica"/>
    <n v="2361.3737467818655"/>
    <n v="10415.694449204168"/>
    <n v="4830.1002630803969"/>
  </r>
  <r>
    <n v="13"/>
    <n v="13120"/>
    <s v="Metropolitana"/>
    <s v="Ñuñoa"/>
    <n v="1"/>
    <s v="Prevalencia Violencia Psicológica General Año"/>
    <x v="0"/>
    <x v="0"/>
    <n v="1"/>
    <s v="Violencia psicológica"/>
    <s v="No sufrió violencia psicológica general en los últimos 12 meses"/>
    <n v="270103"/>
    <s v="Delitos violentos"/>
    <n v="270103008"/>
    <s v="Violencia Psicológica"/>
    <n v="32135.911279587079"/>
    <n v="16714.604403179412"/>
    <n v="22593.793151607428"/>
  </r>
  <r>
    <n v="13"/>
    <n v="13120"/>
    <s v="Metropolitana"/>
    <s v="Ñuñoa"/>
    <n v="1"/>
    <s v="Prevalencia Violencia Psicológica General Año"/>
    <x v="0"/>
    <x v="0"/>
    <n v="1"/>
    <s v="Violencia psicológica"/>
    <s v="Sufrió violencia psicológica general en los últimos 12 meses"/>
    <n v="270103"/>
    <s v="Delitos violentos"/>
    <n v="270103008"/>
    <s v="Violencia Psicológica"/>
    <n v="0"/>
    <n v="717.8197890208686"/>
    <n v="9391.3919060505286"/>
  </r>
  <r>
    <n v="13"/>
    <n v="13120"/>
    <s v="Metropolitana"/>
    <s v="Ñuñoa"/>
    <n v="2"/>
    <s v="Prevalencia Violencia Psicológica General Vida (año o vida)"/>
    <x v="1"/>
    <x v="1"/>
    <n v="1"/>
    <s v="Violencia psicológica"/>
    <s v="No sufrió violencia psicológica antes ni durante los últimos doce meses"/>
    <n v="270103"/>
    <s v="Delitos violentos"/>
    <n v="270103008"/>
    <s v="Violencia Psicológica"/>
    <n v="28485.250379813235"/>
    <n v="12782.261992084685"/>
    <n v="9389.749578136627"/>
  </r>
  <r>
    <n v="13"/>
    <n v="13120"/>
    <s v="Metropolitana"/>
    <s v="Ñuñoa"/>
    <n v="2"/>
    <s v="Prevalencia Violencia Psicológica General Vida (año o vida)"/>
    <x v="1"/>
    <x v="1"/>
    <n v="1"/>
    <s v="Violencia psicológica"/>
    <s v="Sufrió violencia psicológica antes o durante los últimos doce meses"/>
    <n v="270103"/>
    <s v="Delitos violentos"/>
    <n v="270103008"/>
    <s v="Violencia Psicológica"/>
    <n v="3650.660899773844"/>
    <n v="4650.1622001155965"/>
    <n v="22595.435479521329"/>
  </r>
  <r>
    <n v="13"/>
    <n v="13120"/>
    <s v="Metropolitana"/>
    <s v="Ñuñoa"/>
    <n v="3"/>
    <s v="Prevalencia Violencia Psicológica Grave Año"/>
    <x v="0"/>
    <x v="0"/>
    <n v="1"/>
    <s v="Violencia psicológica"/>
    <s v="No sufrió violencia psicológica grave en los últimos 12 meses"/>
    <n v="270103"/>
    <s v="Delitos violentos"/>
    <n v="270103008"/>
    <s v="Violencia Psicológica"/>
    <n v="32135.911279587079"/>
    <n v="17432.42419220028"/>
    <n v="30285.909114569258"/>
  </r>
  <r>
    <n v="13"/>
    <n v="13120"/>
    <s v="Metropolitana"/>
    <s v="Ñuñoa"/>
    <n v="3"/>
    <s v="Prevalencia Violencia Psicológica Grave Año"/>
    <x v="0"/>
    <x v="0"/>
    <n v="1"/>
    <s v="Violencia psicológica"/>
    <s v="Sufrió violencia psicológica grave en los últimos 12 meses"/>
    <n v="270103"/>
    <s v="Delitos violentos"/>
    <n v="270103008"/>
    <s v="Violencia Psicológica"/>
    <n v="0"/>
    <n v="0"/>
    <n v="1699.2759430886952"/>
  </r>
  <r>
    <n v="13"/>
    <n v="13120"/>
    <s v="Metropolitana"/>
    <s v="Ñuñoa"/>
    <n v="4"/>
    <s v="Prevalencia Violencia Psicológica Leve Año"/>
    <x v="0"/>
    <x v="0"/>
    <n v="1"/>
    <s v="Violencia psicológica"/>
    <s v="No sufrió violencia psicológica leve en los últimos 12 meses"/>
    <n v="270103"/>
    <s v="Delitos violentos"/>
    <n v="270103008"/>
    <s v="Violencia Psicológica"/>
    <n v="32135.911279587079"/>
    <n v="16714.604403179412"/>
    <n v="22593.793151607428"/>
  </r>
  <r>
    <n v="13"/>
    <n v="13120"/>
    <s v="Metropolitana"/>
    <s v="Ñuñoa"/>
    <n v="4"/>
    <s v="Prevalencia Violencia Psicológica Leve Año"/>
    <x v="0"/>
    <x v="0"/>
    <n v="1"/>
    <s v="Violencia psicológica"/>
    <s v="Sufrió violencia psicológica leve en los últimos 12 meses"/>
    <n v="270103"/>
    <s v="Delitos violentos"/>
    <n v="270103008"/>
    <s v="Violencia Psicológica"/>
    <n v="0"/>
    <n v="717.8197890208686"/>
    <n v="9391.3919060505286"/>
  </r>
  <r>
    <n v="13"/>
    <n v="13121"/>
    <s v="Metropolitana"/>
    <s v="Pedro Aguirre Cerda"/>
    <n v="1"/>
    <s v="Prevalencia Violencia Psicológica General Año"/>
    <x v="0"/>
    <x v="0"/>
    <n v="1"/>
    <s v="Violencia psicológica"/>
    <s v="No sufrió violencia psicológica general en los últimos 12 meses"/>
    <n v="270103"/>
    <s v="Delitos violentos"/>
    <n v="270103008"/>
    <s v="Violencia Psicológica"/>
    <n v="32572.340886130754"/>
    <n v="23867.271969273956"/>
    <n v="47820.776271324641"/>
  </r>
  <r>
    <n v="13"/>
    <n v="13121"/>
    <s v="Metropolitana"/>
    <s v="Pedro Aguirre Cerda"/>
    <n v="1"/>
    <s v="Prevalencia Violencia Psicológica General Año"/>
    <x v="0"/>
    <x v="0"/>
    <n v="1"/>
    <s v="Violencia psicológica"/>
    <s v="Sufrió violencia psicológica general en los últimos 12 meses"/>
    <n v="270103"/>
    <s v="Delitos violentos"/>
    <n v="270103008"/>
    <s v="Violencia Psicológica"/>
    <n v="2292.8994082840236"/>
    <n v="6321.1190166351862"/>
    <n v="14735.049712118367"/>
  </r>
  <r>
    <n v="13"/>
    <n v="13121"/>
    <s v="Metropolitana"/>
    <s v="Pedro Aguirre Cerda"/>
    <n v="2"/>
    <s v="Prevalencia Violencia Psicológica General Vida (año o vida)"/>
    <x v="1"/>
    <x v="1"/>
    <n v="1"/>
    <s v="Violencia psicológica"/>
    <s v="No sufrió violencia psicológica antes ni durante los últimos doce meses"/>
    <n v="270103"/>
    <s v="Delitos violentos"/>
    <n v="270103008"/>
    <s v="Violencia Psicológica"/>
    <n v="15665.139269735893"/>
    <n v="11487.482196294352"/>
    <n v="43203.03939210216"/>
  </r>
  <r>
    <n v="13"/>
    <n v="13121"/>
    <s v="Metropolitana"/>
    <s v="Pedro Aguirre Cerda"/>
    <n v="2"/>
    <s v="Prevalencia Violencia Psicológica General Vida (año o vida)"/>
    <x v="1"/>
    <x v="1"/>
    <n v="1"/>
    <s v="Violencia psicológica"/>
    <s v="Sufrió violencia psicológica antes o durante los últimos doce meses"/>
    <n v="270103"/>
    <s v="Delitos violentos"/>
    <n v="270103008"/>
    <s v="Violencia Psicológica"/>
    <n v="19200.101024678886"/>
    <n v="18700.90878961479"/>
    <n v="19352.786591340846"/>
  </r>
  <r>
    <n v="13"/>
    <n v="13121"/>
    <s v="Metropolitana"/>
    <s v="Pedro Aguirre Cerda"/>
    <n v="3"/>
    <s v="Prevalencia Violencia Psicológica Grave Año"/>
    <x v="0"/>
    <x v="0"/>
    <n v="1"/>
    <s v="Violencia psicológica"/>
    <s v="No sufrió violencia psicológica grave en los últimos 12 meses"/>
    <n v="270103"/>
    <s v="Delitos violentos"/>
    <n v="270103008"/>
    <s v="Violencia Psicológica"/>
    <n v="34865.240294414776"/>
    <n v="27291.109143922844"/>
    <n v="58612.102276744234"/>
  </r>
  <r>
    <n v="13"/>
    <n v="13121"/>
    <s v="Metropolitana"/>
    <s v="Pedro Aguirre Cerda"/>
    <n v="3"/>
    <s v="Prevalencia Violencia Psicológica Grave Año"/>
    <x v="0"/>
    <x v="0"/>
    <n v="1"/>
    <s v="Violencia psicológica"/>
    <s v="Sufrió violencia psicológica grave en los últimos 12 meses"/>
    <n v="270103"/>
    <s v="Delitos violentos"/>
    <n v="270103008"/>
    <s v="Violencia Psicológica"/>
    <n v="0"/>
    <n v="2897.281841986297"/>
    <n v="3943.7237066987641"/>
  </r>
  <r>
    <n v="13"/>
    <n v="13121"/>
    <s v="Metropolitana"/>
    <s v="Pedro Aguirre Cerda"/>
    <n v="4"/>
    <s v="Prevalencia Violencia Psicológica Leve Año"/>
    <x v="0"/>
    <x v="0"/>
    <n v="1"/>
    <s v="Violencia psicológica"/>
    <s v="No sufrió violencia psicológica leve en los últimos 12 meses"/>
    <n v="270103"/>
    <s v="Delitos violentos"/>
    <n v="270103008"/>
    <s v="Violencia Psicológica"/>
    <n v="32572.340886130754"/>
    <n v="23867.271969273956"/>
    <n v="47820.776271324641"/>
  </r>
  <r>
    <n v="13"/>
    <n v="13121"/>
    <s v="Metropolitana"/>
    <s v="Pedro Aguirre Cerda"/>
    <n v="4"/>
    <s v="Prevalencia Violencia Psicológica Leve Año"/>
    <x v="0"/>
    <x v="0"/>
    <n v="1"/>
    <s v="Violencia psicológica"/>
    <s v="Sufrió violencia psicológica leve en los últimos 12 meses"/>
    <n v="270103"/>
    <s v="Delitos violentos"/>
    <n v="270103008"/>
    <s v="Violencia Psicológica"/>
    <n v="2292.8994082840236"/>
    <n v="6321.1190166351862"/>
    <n v="14735.049712118367"/>
  </r>
  <r>
    <n v="13"/>
    <n v="13122"/>
    <s v="Metropolitana"/>
    <s v="Peñalolén"/>
    <n v="1"/>
    <s v="Prevalencia Violencia Psicológica General Año"/>
    <x v="0"/>
    <x v="0"/>
    <n v="1"/>
    <s v="Violencia psicológica"/>
    <s v="No sufrió violencia psicológica general en los últimos 12 meses"/>
    <n v="270103"/>
    <s v="Delitos violentos"/>
    <n v="270103008"/>
    <s v="Violencia Psicológica"/>
    <n v="25279.093473286037"/>
    <n v="28116.14054370434"/>
    <n v="18846.039260658599"/>
  </r>
  <r>
    <n v="13"/>
    <n v="13122"/>
    <s v="Metropolitana"/>
    <s v="Peñalolén"/>
    <n v="1"/>
    <s v="Prevalencia Violencia Psicológica General Año"/>
    <x v="0"/>
    <x v="0"/>
    <n v="1"/>
    <s v="Violencia psicológica"/>
    <s v="Sufrió violencia psicológica general en los últimos 12 meses"/>
    <n v="270103"/>
    <s v="Delitos violentos"/>
    <n v="270103008"/>
    <s v="Violencia Psicológica"/>
    <n v="5554.8505156116316"/>
    <n v="9749.193627671204"/>
    <n v="4968.2935800442838"/>
  </r>
  <r>
    <n v="13"/>
    <n v="13122"/>
    <s v="Metropolitana"/>
    <s v="Peñalolén"/>
    <n v="2"/>
    <s v="Prevalencia Violencia Psicológica General Vida (año o vida)"/>
    <x v="1"/>
    <x v="1"/>
    <n v="1"/>
    <s v="Violencia psicológica"/>
    <s v="No sufrió violencia psicológica antes ni durante los últimos doce meses"/>
    <n v="270103"/>
    <s v="Delitos violentos"/>
    <n v="270103008"/>
    <s v="Violencia Psicológica"/>
    <n v="14738.427906481682"/>
    <n v="20942.420415545112"/>
    <n v="14819.249596201698"/>
  </r>
  <r>
    <n v="13"/>
    <n v="13122"/>
    <s v="Metropolitana"/>
    <s v="Peñalolén"/>
    <n v="2"/>
    <s v="Prevalencia Violencia Psicológica General Vida (año o vida)"/>
    <x v="1"/>
    <x v="1"/>
    <n v="1"/>
    <s v="Violencia psicológica"/>
    <s v="Sufrió violencia psicológica antes o durante los últimos doce meses"/>
    <n v="270103"/>
    <s v="Delitos violentos"/>
    <n v="270103008"/>
    <s v="Violencia Psicológica"/>
    <n v="16095.516082415985"/>
    <n v="16922.913755830439"/>
    <n v="8995.0832445011856"/>
  </r>
  <r>
    <n v="13"/>
    <n v="13122"/>
    <s v="Metropolitana"/>
    <s v="Peñalolén"/>
    <n v="3"/>
    <s v="Prevalencia Violencia Psicológica Grave Año"/>
    <x v="0"/>
    <x v="0"/>
    <n v="1"/>
    <s v="Violencia psicológica"/>
    <s v="No sufrió violencia psicológica grave en los últimos 12 meses"/>
    <n v="270103"/>
    <s v="Delitos violentos"/>
    <n v="270103008"/>
    <s v="Violencia Psicológica"/>
    <n v="30833.943988897667"/>
    <n v="36948.658625037322"/>
    <n v="22961.034643463074"/>
  </r>
  <r>
    <n v="13"/>
    <n v="13122"/>
    <s v="Metropolitana"/>
    <s v="Peñalolén"/>
    <n v="3"/>
    <s v="Prevalencia Violencia Psicológica Grave Año"/>
    <x v="0"/>
    <x v="0"/>
    <n v="1"/>
    <s v="Violencia psicológica"/>
    <s v="Sufrió violencia psicológica grave en los últimos 12 meses"/>
    <n v="270103"/>
    <s v="Delitos violentos"/>
    <n v="270103008"/>
    <s v="Violencia Psicológica"/>
    <n v="0"/>
    <n v="916.67554633822147"/>
    <n v="853.29819723980131"/>
  </r>
  <r>
    <n v="13"/>
    <n v="13122"/>
    <s v="Metropolitana"/>
    <s v="Peñalolén"/>
    <n v="4"/>
    <s v="Prevalencia Violencia Psicológica Leve Año"/>
    <x v="0"/>
    <x v="0"/>
    <n v="1"/>
    <s v="Violencia psicológica"/>
    <s v="No sufrió violencia psicológica leve en los últimos 12 meses"/>
    <n v="270103"/>
    <s v="Delitos violentos"/>
    <n v="270103008"/>
    <s v="Violencia Psicológica"/>
    <n v="25279.093473286037"/>
    <n v="28116.14054370434"/>
    <n v="18846.039260658599"/>
  </r>
  <r>
    <n v="13"/>
    <n v="13122"/>
    <s v="Metropolitana"/>
    <s v="Peñalolén"/>
    <n v="4"/>
    <s v="Prevalencia Violencia Psicológica Leve Año"/>
    <x v="0"/>
    <x v="0"/>
    <n v="1"/>
    <s v="Violencia psicológica"/>
    <s v="Sufrió violencia psicológica leve en los últimos 12 meses"/>
    <n v="270103"/>
    <s v="Delitos violentos"/>
    <n v="270103008"/>
    <s v="Violencia Psicológica"/>
    <n v="5554.8505156116316"/>
    <n v="9749.193627671204"/>
    <n v="4968.2935800442838"/>
  </r>
  <r>
    <n v="13"/>
    <n v="13123"/>
    <s v="Metropolitana"/>
    <s v="Providencia"/>
    <n v="1"/>
    <s v="Prevalencia Violencia Psicológica General Año"/>
    <x v="0"/>
    <x v="0"/>
    <n v="1"/>
    <s v="Violencia psicológica"/>
    <s v="No sufrió violencia psicológica general en los últimos 12 meses"/>
    <n v="270103"/>
    <s v="Delitos violentos"/>
    <n v="270103008"/>
    <s v="Violencia Psicológica"/>
    <n v="28129.758697434696"/>
    <n v="59269.238912083012"/>
    <n v="26223.957287119683"/>
  </r>
  <r>
    <n v="13"/>
    <n v="13123"/>
    <s v="Metropolitana"/>
    <s v="Providencia"/>
    <n v="1"/>
    <s v="Prevalencia Violencia Psicológica General Año"/>
    <x v="0"/>
    <x v="0"/>
    <n v="1"/>
    <s v="Violencia psicológica"/>
    <s v="Sufrió violencia psicológica general en los últimos 12 meses"/>
    <n v="270103"/>
    <s v="Delitos violentos"/>
    <n v="270103008"/>
    <s v="Violencia Psicológica"/>
    <n v="5911.0343211901136"/>
    <n v="4165.119487558859"/>
    <n v="7355.2651001636423"/>
  </r>
  <r>
    <n v="13"/>
    <n v="13123"/>
    <s v="Metropolitana"/>
    <s v="Providencia"/>
    <n v="2"/>
    <s v="Prevalencia Violencia Psicológica General Vida (año o vida)"/>
    <x v="1"/>
    <x v="1"/>
    <n v="1"/>
    <s v="Violencia psicológica"/>
    <s v="No sufrió violencia psicológica antes ni durante los últimos doce meses"/>
    <n v="270103"/>
    <s v="Delitos violentos"/>
    <n v="270103008"/>
    <s v="Violencia Psicológica"/>
    <n v="28129.758697434696"/>
    <n v="58190.974782288322"/>
    <n v="9087.1254570608126"/>
  </r>
  <r>
    <n v="13"/>
    <n v="13123"/>
    <s v="Metropolitana"/>
    <s v="Providencia"/>
    <n v="2"/>
    <s v="Prevalencia Violencia Psicológica General Vida (año o vida)"/>
    <x v="1"/>
    <x v="1"/>
    <n v="1"/>
    <s v="Violencia psicológica"/>
    <s v="Sufrió violencia psicológica antes o durante los últimos doce meses"/>
    <n v="270103"/>
    <s v="Delitos violentos"/>
    <n v="270103008"/>
    <s v="Violencia Psicológica"/>
    <n v="5911.0343211901136"/>
    <n v="5243.3836173535437"/>
    <n v="24492.096930222513"/>
  </r>
  <r>
    <n v="13"/>
    <n v="13123"/>
    <s v="Metropolitana"/>
    <s v="Providencia"/>
    <n v="3"/>
    <s v="Prevalencia Violencia Psicológica Grave Año"/>
    <x v="0"/>
    <x v="0"/>
    <n v="1"/>
    <s v="Violencia psicológica"/>
    <s v="No sufrió violencia psicológica grave en los últimos 12 meses"/>
    <n v="270103"/>
    <s v="Delitos violentos"/>
    <n v="270103008"/>
    <s v="Violencia Psicológica"/>
    <n v="34040.793018624812"/>
    <n v="63434.358399641875"/>
    <n v="33579.22238728332"/>
  </r>
  <r>
    <n v="13"/>
    <n v="13123"/>
    <s v="Metropolitana"/>
    <s v="Providencia"/>
    <n v="4"/>
    <s v="Prevalencia Violencia Psicológica Leve Año"/>
    <x v="0"/>
    <x v="0"/>
    <n v="1"/>
    <s v="Violencia psicológica"/>
    <s v="No sufrió violencia psicológica leve en los últimos 12 meses"/>
    <n v="270103"/>
    <s v="Delitos violentos"/>
    <n v="270103008"/>
    <s v="Violencia Psicológica"/>
    <n v="28129.758697434696"/>
    <n v="59269.238912083012"/>
    <n v="26223.957287119683"/>
  </r>
  <r>
    <n v="13"/>
    <n v="13123"/>
    <s v="Metropolitana"/>
    <s v="Providencia"/>
    <n v="4"/>
    <s v="Prevalencia Violencia Psicológica Leve Año"/>
    <x v="0"/>
    <x v="0"/>
    <n v="1"/>
    <s v="Violencia psicológica"/>
    <s v="Sufrió violencia psicológica leve en los últimos 12 meses"/>
    <n v="270103"/>
    <s v="Delitos violentos"/>
    <n v="270103008"/>
    <s v="Violencia Psicológica"/>
    <n v="5911.0343211901136"/>
    <n v="4165.119487558859"/>
    <n v="7355.2651001636423"/>
  </r>
  <r>
    <n v="13"/>
    <n v="13124"/>
    <s v="Metropolitana"/>
    <s v="Pudahuel"/>
    <n v="1"/>
    <s v="Prevalencia Violencia Psicológica General Año"/>
    <x v="0"/>
    <x v="0"/>
    <n v="1"/>
    <s v="Violencia psicológica"/>
    <s v="No sufrió violencia psicológica general en los últimos 12 meses"/>
    <n v="270103"/>
    <s v="Delitos violentos"/>
    <n v="270103008"/>
    <s v="Violencia Psicológica"/>
    <n v="27605.354443541553"/>
    <n v="42166.929050141189"/>
    <n v="17711.166975068856"/>
  </r>
  <r>
    <n v="13"/>
    <n v="13124"/>
    <s v="Metropolitana"/>
    <s v="Pudahuel"/>
    <n v="1"/>
    <s v="Prevalencia Violencia Psicológica General Año"/>
    <x v="0"/>
    <x v="0"/>
    <n v="1"/>
    <s v="Violencia psicológica"/>
    <s v="Sufrió violencia psicológica general en los últimos 12 meses"/>
    <n v="270103"/>
    <s v="Delitos violentos"/>
    <n v="270103008"/>
    <s v="Violencia Psicológica"/>
    <n v="928.81421094480413"/>
    <n v="11846.014404059772"/>
    <n v="0"/>
  </r>
  <r>
    <n v="13"/>
    <n v="13124"/>
    <s v="Metropolitana"/>
    <s v="Pudahuel"/>
    <n v="1"/>
    <s v="Prevalencia Violencia Psicológica General Año"/>
    <x v="0"/>
    <x v="0"/>
    <n v="1"/>
    <s v="Violencia psicológica"/>
    <s v="Sin Datos"/>
    <n v="270103"/>
    <s v="Delitos violentos"/>
    <n v="270103008"/>
    <s v="Violencia Psicológica"/>
    <n v="464.40710547240207"/>
    <n v="0"/>
    <n v="0"/>
  </r>
  <r>
    <n v="13"/>
    <n v="13124"/>
    <s v="Metropolitana"/>
    <s v="Pudahuel"/>
    <n v="2"/>
    <s v="Prevalencia Violencia Psicológica General Vida (año o vida)"/>
    <x v="1"/>
    <x v="1"/>
    <n v="1"/>
    <s v="Violencia psicológica"/>
    <s v="No sufrió violencia psicológica antes ni durante los últimos doce meses"/>
    <n v="270103"/>
    <s v="Delitos violentos"/>
    <n v="270103008"/>
    <s v="Violencia Psicológica"/>
    <n v="26258.879656085348"/>
    <n v="31712.003701804453"/>
    <n v="16565.269153826663"/>
  </r>
  <r>
    <n v="13"/>
    <n v="13124"/>
    <s v="Metropolitana"/>
    <s v="Pudahuel"/>
    <n v="2"/>
    <s v="Prevalencia Violencia Psicológica General Vida (año o vida)"/>
    <x v="1"/>
    <x v="1"/>
    <n v="1"/>
    <s v="Violencia psicológica"/>
    <s v="Sufrió violencia psicológica antes o durante los últimos doce meses"/>
    <n v="270103"/>
    <s v="Delitos violentos"/>
    <n v="270103008"/>
    <s v="Violencia Psicológica"/>
    <n v="2739.6961038734084"/>
    <n v="22300.939752396502"/>
    <n v="1145.8978212421973"/>
  </r>
  <r>
    <n v="13"/>
    <n v="13124"/>
    <s v="Metropolitana"/>
    <s v="Pudahuel"/>
    <n v="3"/>
    <s v="Prevalencia Violencia Psicológica Grave Año"/>
    <x v="0"/>
    <x v="0"/>
    <n v="1"/>
    <s v="Violencia psicológica"/>
    <s v="No sufrió violencia psicológica grave en los últimos 12 meses"/>
    <n v="270103"/>
    <s v="Delitos violentos"/>
    <n v="270103008"/>
    <s v="Violencia Psicológica"/>
    <n v="28534.168654486355"/>
    <n v="50331.767454299057"/>
    <n v="17711.166975068856"/>
  </r>
  <r>
    <n v="13"/>
    <n v="13124"/>
    <s v="Metropolitana"/>
    <s v="Pudahuel"/>
    <n v="3"/>
    <s v="Prevalencia Violencia Psicológica Grave Año"/>
    <x v="0"/>
    <x v="0"/>
    <n v="1"/>
    <s v="Violencia psicológica"/>
    <s v="Sufrió violencia psicológica grave en los últimos 12 meses"/>
    <n v="270103"/>
    <s v="Delitos violentos"/>
    <n v="270103008"/>
    <s v="Violencia Psicológica"/>
    <n v="0"/>
    <n v="3681.1759999019037"/>
    <n v="0"/>
  </r>
  <r>
    <n v="13"/>
    <n v="13124"/>
    <s v="Metropolitana"/>
    <s v="Pudahuel"/>
    <n v="3"/>
    <s v="Prevalencia Violencia Psicológica Grave Año"/>
    <x v="0"/>
    <x v="0"/>
    <n v="1"/>
    <s v="Violencia psicológica"/>
    <s v="Sin Datos"/>
    <n v="270103"/>
    <s v="Delitos violentos"/>
    <n v="270103008"/>
    <s v="Violencia Psicológica"/>
    <n v="464.40710547240207"/>
    <n v="0"/>
    <n v="0"/>
  </r>
  <r>
    <n v="13"/>
    <n v="13124"/>
    <s v="Metropolitana"/>
    <s v="Pudahuel"/>
    <n v="4"/>
    <s v="Prevalencia Violencia Psicológica Leve Año"/>
    <x v="0"/>
    <x v="0"/>
    <n v="1"/>
    <s v="Violencia psicológica"/>
    <s v="No sufrió violencia psicológica leve en los últimos 12 meses"/>
    <n v="270103"/>
    <s v="Delitos violentos"/>
    <n v="270103008"/>
    <s v="Violencia Psicológica"/>
    <n v="27605.354443541553"/>
    <n v="42828.436338760075"/>
    <n v="17711.166975068856"/>
  </r>
  <r>
    <n v="13"/>
    <n v="13124"/>
    <s v="Metropolitana"/>
    <s v="Pudahuel"/>
    <n v="4"/>
    <s v="Prevalencia Violencia Psicológica Leve Año"/>
    <x v="0"/>
    <x v="0"/>
    <n v="1"/>
    <s v="Violencia psicológica"/>
    <s v="Sufrió violencia psicológica leve en los últimos 12 meses"/>
    <n v="270103"/>
    <s v="Delitos violentos"/>
    <n v="270103008"/>
    <s v="Violencia Psicológica"/>
    <n v="928.81421094480413"/>
    <n v="11184.507115440889"/>
    <n v="0"/>
  </r>
  <r>
    <n v="13"/>
    <n v="13124"/>
    <s v="Metropolitana"/>
    <s v="Pudahuel"/>
    <n v="4"/>
    <s v="Prevalencia Violencia Psicológica Leve Año"/>
    <x v="0"/>
    <x v="0"/>
    <n v="1"/>
    <s v="Violencia psicológica"/>
    <s v="Sin Datos"/>
    <n v="270103"/>
    <s v="Delitos violentos"/>
    <n v="270103008"/>
    <s v="Violencia Psicológica"/>
    <n v="464.40710547240207"/>
    <n v="0"/>
    <n v="0"/>
  </r>
  <r>
    <n v="13"/>
    <n v="13125"/>
    <s v="Metropolitana"/>
    <s v="Quilicura"/>
    <n v="1"/>
    <s v="Prevalencia Violencia Psicológica General Año"/>
    <x v="0"/>
    <x v="0"/>
    <n v="1"/>
    <s v="Violencia psicológica"/>
    <s v="No sufrió violencia psicológica general en los últimos 12 meses"/>
    <n v="270103"/>
    <s v="Delitos violentos"/>
    <n v="270103008"/>
    <s v="Violencia Psicológica"/>
    <n v="21599.498851534769"/>
    <n v="30081.071928539517"/>
    <n v="13602.522687821673"/>
  </r>
  <r>
    <n v="13"/>
    <n v="13125"/>
    <s v="Metropolitana"/>
    <s v="Quilicura"/>
    <n v="1"/>
    <s v="Prevalencia Violencia Psicológica General Año"/>
    <x v="0"/>
    <x v="0"/>
    <n v="1"/>
    <s v="Violencia psicológica"/>
    <s v="Sufrió violencia psicológica general en los últimos 12 meses"/>
    <n v="270103"/>
    <s v="Delitos violentos"/>
    <n v="270103008"/>
    <s v="Violencia Psicológica"/>
    <n v="732.92963040300685"/>
    <n v="14093.260794683485"/>
    <n v="4248.9567820430475"/>
  </r>
  <r>
    <n v="13"/>
    <n v="13125"/>
    <s v="Metropolitana"/>
    <s v="Quilicura"/>
    <n v="2"/>
    <s v="Prevalencia Violencia Psicológica General Vida (año o vida)"/>
    <x v="1"/>
    <x v="1"/>
    <n v="1"/>
    <s v="Violencia psicológica"/>
    <s v="No sufrió violencia psicológica antes ni durante los últimos doce meses"/>
    <n v="270103"/>
    <s v="Delitos violentos"/>
    <n v="270103008"/>
    <s v="Violencia Psicológica"/>
    <n v="19343.808728335771"/>
    <n v="24913.061181412642"/>
    <n v="11070.232451567455"/>
  </r>
  <r>
    <n v="13"/>
    <n v="13125"/>
    <s v="Metropolitana"/>
    <s v="Quilicura"/>
    <n v="2"/>
    <s v="Prevalencia Violencia Psicológica General Vida (año o vida)"/>
    <x v="1"/>
    <x v="1"/>
    <n v="1"/>
    <s v="Violencia psicológica"/>
    <s v="Sufrió violencia psicológica antes o durante los últimos doce meses"/>
    <n v="270103"/>
    <s v="Delitos violentos"/>
    <n v="270103008"/>
    <s v="Violencia Psicológica"/>
    <n v="2988.6197536020045"/>
    <n v="19261.271541810358"/>
    <n v="6781.2470182972665"/>
  </r>
  <r>
    <n v="13"/>
    <n v="13125"/>
    <s v="Metropolitana"/>
    <s v="Quilicura"/>
    <n v="3"/>
    <s v="Prevalencia Violencia Psicológica Grave Año"/>
    <x v="0"/>
    <x v="0"/>
    <n v="1"/>
    <s v="Violencia psicológica"/>
    <s v="No sufrió violencia psicológica grave en los últimos 12 meses"/>
    <n v="270103"/>
    <s v="Delitos violentos"/>
    <n v="270103008"/>
    <s v="Violencia Psicológica"/>
    <n v="22332.428481937775"/>
    <n v="41287.527435792093"/>
    <n v="16743.376967161366"/>
  </r>
  <r>
    <n v="13"/>
    <n v="13125"/>
    <s v="Metropolitana"/>
    <s v="Quilicura"/>
    <n v="3"/>
    <s v="Prevalencia Violencia Psicológica Grave Año"/>
    <x v="0"/>
    <x v="0"/>
    <n v="1"/>
    <s v="Violencia psicológica"/>
    <s v="Sufrió violencia psicológica grave en los últimos 12 meses"/>
    <n v="270103"/>
    <s v="Delitos violentos"/>
    <n v="270103008"/>
    <s v="Violencia Psicológica"/>
    <n v="0"/>
    <n v="2886.8052874309064"/>
    <n v="1108.1025027033593"/>
  </r>
  <r>
    <n v="13"/>
    <n v="13125"/>
    <s v="Metropolitana"/>
    <s v="Quilicura"/>
    <n v="4"/>
    <s v="Prevalencia Violencia Psicológica Leve Año"/>
    <x v="0"/>
    <x v="0"/>
    <n v="1"/>
    <s v="Violencia psicológica"/>
    <s v="No sufrió violencia psicológica leve en los últimos 12 meses"/>
    <n v="270103"/>
    <s v="Delitos violentos"/>
    <n v="270103008"/>
    <s v="Violencia Psicológica"/>
    <n v="21599.498851534769"/>
    <n v="30081.071928539517"/>
    <n v="13602.522687821673"/>
  </r>
  <r>
    <n v="13"/>
    <n v="13125"/>
    <s v="Metropolitana"/>
    <s v="Quilicura"/>
    <n v="4"/>
    <s v="Prevalencia Violencia Psicológica Leve Año"/>
    <x v="0"/>
    <x v="0"/>
    <n v="1"/>
    <s v="Violencia psicológica"/>
    <s v="Sufrió violencia psicológica leve en los últimos 12 meses"/>
    <n v="270103"/>
    <s v="Delitos violentos"/>
    <n v="270103008"/>
    <s v="Violencia Psicológica"/>
    <n v="732.92963040300685"/>
    <n v="14093.260794683485"/>
    <n v="4248.9567820430475"/>
  </r>
  <r>
    <n v="13"/>
    <n v="13126"/>
    <s v="Metropolitana"/>
    <s v="Quinta Normal"/>
    <n v="1"/>
    <s v="Prevalencia Violencia Psicológica General Año"/>
    <x v="0"/>
    <x v="0"/>
    <n v="1"/>
    <s v="Violencia psicológica"/>
    <s v="No sufrió violencia psicológica general en los últimos 12 meses"/>
    <n v="270103"/>
    <s v="Delitos violentos"/>
    <n v="270103008"/>
    <s v="Violencia Psicológica"/>
    <n v="31663.223140495869"/>
    <n v="25818.57474120901"/>
    <n v="0"/>
  </r>
  <r>
    <n v="13"/>
    <n v="13126"/>
    <s v="Metropolitana"/>
    <s v="Quinta Normal"/>
    <n v="2"/>
    <s v="Prevalencia Violencia Psicológica General Vida (año o vida)"/>
    <x v="1"/>
    <x v="1"/>
    <n v="1"/>
    <s v="Violencia psicológica"/>
    <s v="No sufrió violencia psicológica antes ni durante los últimos doce meses"/>
    <n v="270103"/>
    <s v="Delitos violentos"/>
    <n v="270103008"/>
    <s v="Violencia Psicológica"/>
    <n v="20320.069820461671"/>
    <n v="23856.814966311747"/>
    <n v="0"/>
  </r>
  <r>
    <n v="13"/>
    <n v="13126"/>
    <s v="Metropolitana"/>
    <s v="Quinta Normal"/>
    <n v="2"/>
    <s v="Prevalencia Violencia Psicológica General Vida (año o vida)"/>
    <x v="1"/>
    <x v="1"/>
    <n v="1"/>
    <s v="Violencia psicológica"/>
    <s v="Sufrió violencia psicológica antes o durante los últimos doce meses"/>
    <n v="270103"/>
    <s v="Delitos violentos"/>
    <n v="270103008"/>
    <s v="Violencia Psicológica"/>
    <n v="11343.153320034198"/>
    <n v="1961.7597748972685"/>
    <n v="0"/>
  </r>
  <r>
    <n v="13"/>
    <n v="13126"/>
    <s v="Metropolitana"/>
    <s v="Quinta Normal"/>
    <n v="3"/>
    <s v="Prevalencia Violencia Psicológica Grave Año"/>
    <x v="0"/>
    <x v="0"/>
    <n v="1"/>
    <s v="Violencia psicológica"/>
    <s v="No sufrió violencia psicológica grave en los últimos 12 meses"/>
    <n v="270103"/>
    <s v="Delitos violentos"/>
    <n v="270103008"/>
    <s v="Violencia Psicológica"/>
    <n v="31663.223140495869"/>
    <n v="25818.57474120901"/>
    <n v="0"/>
  </r>
  <r>
    <n v="13"/>
    <n v="13126"/>
    <s v="Metropolitana"/>
    <s v="Quinta Normal"/>
    <n v="4"/>
    <s v="Prevalencia Violencia Psicológica Leve Año"/>
    <x v="0"/>
    <x v="0"/>
    <n v="1"/>
    <s v="Violencia psicológica"/>
    <s v="No sufrió violencia psicológica leve en los últimos 12 meses"/>
    <n v="270103"/>
    <s v="Delitos violentos"/>
    <n v="270103008"/>
    <s v="Violencia Psicológica"/>
    <n v="31663.223140495869"/>
    <n v="25818.57474120901"/>
    <n v="0"/>
  </r>
  <r>
    <n v="13"/>
    <n v="13127"/>
    <s v="Metropolitana"/>
    <s v="Recoleta"/>
    <n v="1"/>
    <s v="Prevalencia Violencia Psicológica General Año"/>
    <x v="0"/>
    <x v="0"/>
    <n v="1"/>
    <s v="Violencia psicológica"/>
    <s v="No sufrió violencia psicológica general en los últimos 12 meses"/>
    <n v="270103"/>
    <s v="Delitos violentos"/>
    <n v="270103008"/>
    <s v="Violencia Psicológica"/>
    <n v="32530.545037512573"/>
    <n v="14816.689587297105"/>
    <n v="16666.177796242984"/>
  </r>
  <r>
    <n v="13"/>
    <n v="13127"/>
    <s v="Metropolitana"/>
    <s v="Recoleta"/>
    <n v="1"/>
    <s v="Prevalencia Violencia Psicológica General Año"/>
    <x v="0"/>
    <x v="0"/>
    <n v="1"/>
    <s v="Violencia psicológica"/>
    <s v="Sufrió violencia psicológica general en los últimos 12 meses"/>
    <n v="270103"/>
    <s v="Delitos violentos"/>
    <n v="270103008"/>
    <s v="Violencia Psicológica"/>
    <n v="0"/>
    <n v="3716.6594433752616"/>
    <n v="8694.7332538410355"/>
  </r>
  <r>
    <n v="13"/>
    <n v="13127"/>
    <s v="Metropolitana"/>
    <s v="Recoleta"/>
    <n v="2"/>
    <s v="Prevalencia Violencia Psicológica General Vida (año o vida)"/>
    <x v="1"/>
    <x v="1"/>
    <n v="1"/>
    <s v="Violencia psicológica"/>
    <s v="No sufrió violencia psicológica antes ni durante los últimos doce meses"/>
    <n v="270103"/>
    <s v="Delitos violentos"/>
    <n v="270103008"/>
    <s v="Violencia Psicológica"/>
    <n v="24035.59690160878"/>
    <n v="12620.62488566387"/>
    <n v="5588.6360985815054"/>
  </r>
  <r>
    <n v="13"/>
    <n v="13127"/>
    <s v="Metropolitana"/>
    <s v="Recoleta"/>
    <n v="2"/>
    <s v="Prevalencia Violencia Psicológica General Vida (año o vida)"/>
    <x v="1"/>
    <x v="1"/>
    <n v="1"/>
    <s v="Violencia psicológica"/>
    <s v="Sufrió violencia psicológica antes o durante los últimos doce meses"/>
    <n v="270103"/>
    <s v="Delitos violentos"/>
    <n v="270103008"/>
    <s v="Violencia Psicológica"/>
    <n v="8494.9481359037927"/>
    <n v="5912.7241450084994"/>
    <n v="19772.274951502513"/>
  </r>
  <r>
    <n v="13"/>
    <n v="13127"/>
    <s v="Metropolitana"/>
    <s v="Recoleta"/>
    <n v="3"/>
    <s v="Prevalencia Violencia Psicológica Grave Año"/>
    <x v="0"/>
    <x v="0"/>
    <n v="1"/>
    <s v="Violencia psicológica"/>
    <s v="No sufrió violencia psicológica grave en los últimos 12 meses"/>
    <n v="270103"/>
    <s v="Delitos violentos"/>
    <n v="270103008"/>
    <s v="Violencia Psicológica"/>
    <n v="32530.545037512573"/>
    <n v="18533.349030672369"/>
    <n v="18150.997256053739"/>
  </r>
  <r>
    <n v="13"/>
    <n v="13127"/>
    <s v="Metropolitana"/>
    <s v="Recoleta"/>
    <n v="3"/>
    <s v="Prevalencia Violencia Psicológica Grave Año"/>
    <x v="0"/>
    <x v="0"/>
    <n v="1"/>
    <s v="Violencia psicológica"/>
    <s v="Sufrió violencia psicológica grave en los últimos 12 meses"/>
    <n v="270103"/>
    <s v="Delitos violentos"/>
    <n v="270103008"/>
    <s v="Violencia Psicológica"/>
    <n v="0"/>
    <n v="0"/>
    <n v="7209.9137940302799"/>
  </r>
  <r>
    <n v="13"/>
    <n v="13127"/>
    <s v="Metropolitana"/>
    <s v="Recoleta"/>
    <n v="4"/>
    <s v="Prevalencia Violencia Psicológica Leve Año"/>
    <x v="0"/>
    <x v="0"/>
    <n v="1"/>
    <s v="Violencia psicológica"/>
    <s v="No sufrió violencia psicológica leve en los últimos 12 meses"/>
    <n v="270103"/>
    <s v="Delitos violentos"/>
    <n v="270103008"/>
    <s v="Violencia Psicológica"/>
    <n v="32530.545037512573"/>
    <n v="14816.689587297105"/>
    <n v="16666.177796242984"/>
  </r>
  <r>
    <n v="13"/>
    <n v="13127"/>
    <s v="Metropolitana"/>
    <s v="Recoleta"/>
    <n v="4"/>
    <s v="Prevalencia Violencia Psicológica Leve Año"/>
    <x v="0"/>
    <x v="0"/>
    <n v="1"/>
    <s v="Violencia psicológica"/>
    <s v="Sufrió violencia psicológica leve en los últimos 12 meses"/>
    <n v="270103"/>
    <s v="Delitos violentos"/>
    <n v="270103008"/>
    <s v="Violencia Psicológica"/>
    <n v="0"/>
    <n v="3716.6594433752616"/>
    <n v="8694.7332538410355"/>
  </r>
  <r>
    <n v="13"/>
    <n v="13128"/>
    <s v="Metropolitana"/>
    <s v="Renca"/>
    <n v="1"/>
    <s v="Prevalencia Violencia Psicológica General Año"/>
    <x v="0"/>
    <x v="0"/>
    <n v="1"/>
    <s v="Violencia psicológica"/>
    <s v="No sufrió violencia psicológica general en los últimos 12 meses"/>
    <n v="270103"/>
    <s v="Delitos violentos"/>
    <n v="270103008"/>
    <s v="Violencia Psicológica"/>
    <n v="10861.732522593922"/>
    <n v="36014.791833099669"/>
    <n v="20337.993530749431"/>
  </r>
  <r>
    <n v="13"/>
    <n v="13128"/>
    <s v="Metropolitana"/>
    <s v="Renca"/>
    <n v="1"/>
    <s v="Prevalencia Violencia Psicológica General Año"/>
    <x v="0"/>
    <x v="0"/>
    <n v="1"/>
    <s v="Violencia psicológica"/>
    <s v="Sufrió violencia psicológica general en los últimos 12 meses"/>
    <n v="270103"/>
    <s v="Delitos violentos"/>
    <n v="270103008"/>
    <s v="Violencia Psicológica"/>
    <n v="19550.319345192507"/>
    <n v="13740.32707364282"/>
    <n v="12472.680526690034"/>
  </r>
  <r>
    <n v="13"/>
    <n v="13128"/>
    <s v="Metropolitana"/>
    <s v="Renca"/>
    <n v="2"/>
    <s v="Prevalencia Violencia Psicológica General Vida (año o vida)"/>
    <x v="1"/>
    <x v="1"/>
    <n v="1"/>
    <s v="Violencia psicológica"/>
    <s v="No sufrió violencia psicológica antes ni durante los últimos doce meses"/>
    <n v="270103"/>
    <s v="Delitos violentos"/>
    <n v="270103008"/>
    <s v="Violencia Psicológica"/>
    <n v="8689.2528188290453"/>
    <n v="28666.456599051937"/>
    <n v="18922.622075719592"/>
  </r>
  <r>
    <n v="13"/>
    <n v="13128"/>
    <s v="Metropolitana"/>
    <s v="Renca"/>
    <n v="2"/>
    <s v="Prevalencia Violencia Psicológica General Vida (año o vida)"/>
    <x v="1"/>
    <x v="1"/>
    <n v="1"/>
    <s v="Violencia psicológica"/>
    <s v="Sufrió violencia psicológica antes o durante los últimos doce meses"/>
    <n v="270103"/>
    <s v="Delitos violentos"/>
    <n v="270103008"/>
    <s v="Violencia Psicológica"/>
    <n v="21722.799048957382"/>
    <n v="21088.662307690542"/>
    <n v="13888.051981719873"/>
  </r>
  <r>
    <n v="13"/>
    <n v="13128"/>
    <s v="Metropolitana"/>
    <s v="Renca"/>
    <n v="3"/>
    <s v="Prevalencia Violencia Psicológica Grave Año"/>
    <x v="0"/>
    <x v="0"/>
    <n v="1"/>
    <s v="Violencia psicológica"/>
    <s v="No sufrió violencia psicológica grave en los últimos 12 meses"/>
    <n v="270103"/>
    <s v="Delitos violentos"/>
    <n v="270103008"/>
    <s v="Violencia Psicológica"/>
    <n v="30412.051867786427"/>
    <n v="45717.635571833431"/>
    <n v="32810.67405743945"/>
  </r>
  <r>
    <n v="13"/>
    <n v="13128"/>
    <s v="Metropolitana"/>
    <s v="Renca"/>
    <n v="3"/>
    <s v="Prevalencia Violencia Psicológica Grave Año"/>
    <x v="0"/>
    <x v="0"/>
    <n v="1"/>
    <s v="Violencia psicológica"/>
    <s v="Sufrió violencia psicológica grave en los últimos 12 meses"/>
    <n v="270103"/>
    <s v="Delitos violentos"/>
    <n v="270103008"/>
    <s v="Violencia Psicológica"/>
    <n v="0"/>
    <n v="4037.4833349090513"/>
    <n v="0"/>
  </r>
  <r>
    <n v="13"/>
    <n v="13128"/>
    <s v="Metropolitana"/>
    <s v="Renca"/>
    <n v="4"/>
    <s v="Prevalencia Violencia Psicológica Leve Año"/>
    <x v="0"/>
    <x v="0"/>
    <n v="1"/>
    <s v="Violencia psicológica"/>
    <s v="No sufrió violencia psicológica leve en los últimos 12 meses"/>
    <n v="270103"/>
    <s v="Delitos violentos"/>
    <n v="270103008"/>
    <s v="Violencia Psicológica"/>
    <n v="10861.732522593922"/>
    <n v="39021.5032747941"/>
    <n v="20337.993530749431"/>
  </r>
  <r>
    <n v="13"/>
    <n v="13128"/>
    <s v="Metropolitana"/>
    <s v="Renca"/>
    <n v="4"/>
    <s v="Prevalencia Violencia Psicológica Leve Año"/>
    <x v="0"/>
    <x v="0"/>
    <n v="1"/>
    <s v="Violencia psicológica"/>
    <s v="Sufrió violencia psicológica leve en los últimos 12 meses"/>
    <n v="270103"/>
    <s v="Delitos violentos"/>
    <n v="270103008"/>
    <s v="Violencia Psicológica"/>
    <n v="19550.319345192507"/>
    <n v="10733.615631948387"/>
    <n v="12472.680526690034"/>
  </r>
  <r>
    <n v="13"/>
    <n v="13129"/>
    <s v="Metropolitana"/>
    <s v="San Joaquín"/>
    <n v="1"/>
    <s v="Prevalencia Violencia Psicológica General Año"/>
    <x v="0"/>
    <x v="0"/>
    <n v="1"/>
    <s v="Violencia psicológica"/>
    <s v="No sufrió violencia psicológica general en los últimos 12 meses"/>
    <n v="270103"/>
    <s v="Delitos violentos"/>
    <n v="270103008"/>
    <s v="Violencia Psicológica"/>
    <n v="26893.34159058673"/>
    <n v="10139.606577608718"/>
    <n v="11358.329611268711"/>
  </r>
  <r>
    <n v="13"/>
    <n v="13129"/>
    <s v="Metropolitana"/>
    <s v="San Joaquín"/>
    <n v="1"/>
    <s v="Prevalencia Violencia Psicológica General Año"/>
    <x v="0"/>
    <x v="0"/>
    <n v="1"/>
    <s v="Violencia psicológica"/>
    <s v="Sufrió violencia psicológica general en los últimos 12 meses"/>
    <n v="270103"/>
    <s v="Delitos violentos"/>
    <n v="270103008"/>
    <s v="Violencia Psicológica"/>
    <n v="3055.5167109495173"/>
    <n v="0"/>
    <n v="1305.2502119323401"/>
  </r>
  <r>
    <n v="13"/>
    <n v="13129"/>
    <s v="Metropolitana"/>
    <s v="San Joaquín"/>
    <n v="2"/>
    <s v="Prevalencia Violencia Psicológica General Vida (año o vida)"/>
    <x v="1"/>
    <x v="1"/>
    <n v="1"/>
    <s v="Violencia psicológica"/>
    <s v="No sufrió violencia psicológica antes ni durante los últimos doce meses"/>
    <n v="270103"/>
    <s v="Delitos violentos"/>
    <n v="270103008"/>
    <s v="Violencia Psicológica"/>
    <n v="9245.4601754000432"/>
    <n v="4702.0956811843189"/>
    <n v="2803.0287343231253"/>
  </r>
  <r>
    <n v="13"/>
    <n v="13129"/>
    <s v="Metropolitana"/>
    <s v="San Joaquín"/>
    <n v="2"/>
    <s v="Prevalencia Violencia Psicológica General Vida (año o vida)"/>
    <x v="1"/>
    <x v="1"/>
    <n v="1"/>
    <s v="Violencia psicológica"/>
    <s v="Sufrió violencia psicológica antes o durante los últimos doce meses"/>
    <n v="270103"/>
    <s v="Delitos violentos"/>
    <n v="270103008"/>
    <s v="Violencia Psicológica"/>
    <n v="20703.398126136206"/>
    <n v="5437.5108964243991"/>
    <n v="9860.5510888779281"/>
  </r>
  <r>
    <n v="13"/>
    <n v="13129"/>
    <s v="Metropolitana"/>
    <s v="San Joaquín"/>
    <n v="3"/>
    <s v="Prevalencia Violencia Psicológica Grave Año"/>
    <x v="0"/>
    <x v="0"/>
    <n v="1"/>
    <s v="Violencia psicológica"/>
    <s v="No sufrió violencia psicológica grave en los últimos 12 meses"/>
    <n v="270103"/>
    <s v="Delitos violentos"/>
    <n v="270103008"/>
    <s v="Violencia Psicológica"/>
    <n v="29948.858301536249"/>
    <n v="10139.606577608718"/>
    <n v="12663.579823201051"/>
  </r>
  <r>
    <n v="13"/>
    <n v="13129"/>
    <s v="Metropolitana"/>
    <s v="San Joaquín"/>
    <n v="4"/>
    <s v="Prevalencia Violencia Psicológica Leve Año"/>
    <x v="0"/>
    <x v="0"/>
    <n v="1"/>
    <s v="Violencia psicológica"/>
    <s v="No sufrió violencia psicológica leve en los últimos 12 meses"/>
    <n v="270103"/>
    <s v="Delitos violentos"/>
    <n v="270103008"/>
    <s v="Violencia Psicológica"/>
    <n v="26893.34159058673"/>
    <n v="10139.606577608718"/>
    <n v="11358.329611268711"/>
  </r>
  <r>
    <n v="13"/>
    <n v="13129"/>
    <s v="Metropolitana"/>
    <s v="San Joaquín"/>
    <n v="4"/>
    <s v="Prevalencia Violencia Psicológica Leve Año"/>
    <x v="0"/>
    <x v="0"/>
    <n v="1"/>
    <s v="Violencia psicológica"/>
    <s v="Sufrió violencia psicológica leve en los últimos 12 meses"/>
    <n v="270103"/>
    <s v="Delitos violentos"/>
    <n v="270103008"/>
    <s v="Violencia Psicológica"/>
    <n v="3055.5167109495173"/>
    <n v="0"/>
    <n v="1305.2502119323401"/>
  </r>
  <r>
    <n v="13"/>
    <n v="13130"/>
    <s v="Metropolitana"/>
    <s v="San Miguel"/>
    <n v="1"/>
    <s v="Prevalencia Violencia Psicológica General Año"/>
    <x v="0"/>
    <x v="0"/>
    <n v="1"/>
    <s v="Violencia psicológica"/>
    <s v="No sufrió violencia psicológica general en los últimos 12 meses"/>
    <n v="270103"/>
    <s v="Delitos violentos"/>
    <n v="270103008"/>
    <s v="Violencia Psicológica"/>
    <n v="19282.162375067699"/>
    <n v="30641.672476897929"/>
    <n v="15546.535152231381"/>
  </r>
  <r>
    <n v="13"/>
    <n v="13130"/>
    <s v="Metropolitana"/>
    <s v="San Miguel"/>
    <n v="1"/>
    <s v="Prevalencia Violencia Psicológica General Año"/>
    <x v="0"/>
    <x v="0"/>
    <n v="1"/>
    <s v="Violencia psicológica"/>
    <s v="Sufrió violencia psicológica general en los últimos 12 meses"/>
    <n v="270103"/>
    <s v="Delitos violentos"/>
    <n v="270103008"/>
    <s v="Violencia Psicológica"/>
    <n v="7661.8581064447835"/>
    <n v="13820.815087083294"/>
    <n v="5998.2855500593541"/>
  </r>
  <r>
    <n v="13"/>
    <n v="13130"/>
    <s v="Metropolitana"/>
    <s v="San Miguel"/>
    <n v="2"/>
    <s v="Prevalencia Violencia Psicológica General Vida (año o vida)"/>
    <x v="1"/>
    <x v="1"/>
    <n v="1"/>
    <s v="Violencia psicológica"/>
    <s v="No sufrió violencia psicológica antes ni durante los últimos doce meses"/>
    <n v="270103"/>
    <s v="Delitos violentos"/>
    <n v="270103008"/>
    <s v="Violencia Psicológica"/>
    <n v="17238.934567475753"/>
    <n v="19969.418106768109"/>
    <n v="13835.577964613976"/>
  </r>
  <r>
    <n v="13"/>
    <n v="13130"/>
    <s v="Metropolitana"/>
    <s v="San Miguel"/>
    <n v="2"/>
    <s v="Prevalencia Violencia Psicológica General Vida (año o vida)"/>
    <x v="1"/>
    <x v="1"/>
    <n v="1"/>
    <s v="Violencia psicológica"/>
    <s v="Sufrió violencia psicológica antes o durante los últimos doce meses"/>
    <n v="270103"/>
    <s v="Delitos violentos"/>
    <n v="270103008"/>
    <s v="Violencia Psicológica"/>
    <n v="9705.0859140367284"/>
    <n v="24493.069457213114"/>
    <n v="7709.24273767676"/>
  </r>
  <r>
    <n v="13"/>
    <n v="13130"/>
    <s v="Metropolitana"/>
    <s v="San Miguel"/>
    <n v="3"/>
    <s v="Prevalencia Violencia Psicológica Grave Año"/>
    <x v="0"/>
    <x v="0"/>
    <n v="1"/>
    <s v="Violencia psicológica"/>
    <s v="No sufrió violencia psicológica grave en los últimos 12 meses"/>
    <n v="270103"/>
    <s v="Delitos violentos"/>
    <n v="270103008"/>
    <s v="Violencia Psicológica"/>
    <n v="22729.555413322829"/>
    <n v="40406.79337770144"/>
    <n v="20529.678410662073"/>
  </r>
  <r>
    <n v="13"/>
    <n v="13130"/>
    <s v="Metropolitana"/>
    <s v="San Miguel"/>
    <n v="3"/>
    <s v="Prevalencia Violencia Psicológica Grave Año"/>
    <x v="0"/>
    <x v="0"/>
    <n v="1"/>
    <s v="Violencia psicológica"/>
    <s v="Sufrió violencia psicológica grave en los últimos 12 meses"/>
    <n v="270103"/>
    <s v="Delitos violentos"/>
    <n v="270103008"/>
    <s v="Violencia Psicológica"/>
    <n v="4214.465068189651"/>
    <n v="4055.6941862797953"/>
    <n v="1015.1422916286626"/>
  </r>
  <r>
    <n v="13"/>
    <n v="13130"/>
    <s v="Metropolitana"/>
    <s v="San Miguel"/>
    <n v="4"/>
    <s v="Prevalencia Violencia Psicológica Leve Año"/>
    <x v="0"/>
    <x v="0"/>
    <n v="1"/>
    <s v="Violencia psicológica"/>
    <s v="No sufrió violencia psicológica leve en los últimos 12 meses"/>
    <n v="270103"/>
    <s v="Delitos violentos"/>
    <n v="270103008"/>
    <s v="Violencia Psicológica"/>
    <n v="19282.162375067699"/>
    <n v="30641.672476897929"/>
    <n v="15546.535152231381"/>
  </r>
  <r>
    <n v="13"/>
    <n v="13130"/>
    <s v="Metropolitana"/>
    <s v="San Miguel"/>
    <n v="4"/>
    <s v="Prevalencia Violencia Psicológica Leve Año"/>
    <x v="0"/>
    <x v="0"/>
    <n v="1"/>
    <s v="Violencia psicológica"/>
    <s v="Sufrió violencia psicológica leve en los últimos 12 meses"/>
    <n v="270103"/>
    <s v="Delitos violentos"/>
    <n v="270103008"/>
    <s v="Violencia Psicológica"/>
    <n v="7661.8581064447835"/>
    <n v="13820.815087083294"/>
    <n v="5998.2855500593541"/>
  </r>
  <r>
    <n v="13"/>
    <n v="13131"/>
    <s v="Metropolitana"/>
    <s v="San Ramón"/>
    <n v="1"/>
    <s v="Prevalencia Violencia Psicológica General Año"/>
    <x v="0"/>
    <x v="0"/>
    <n v="1"/>
    <s v="Violencia psicológica"/>
    <s v="No sufrió violencia psicológica general en los últimos 12 meses"/>
    <n v="270103"/>
    <s v="Delitos violentos"/>
    <n v="270103008"/>
    <s v="Violencia Psicológica"/>
    <n v="35675.087155912857"/>
    <n v="22194.247545047885"/>
    <n v="31543.688431319137"/>
  </r>
  <r>
    <n v="13"/>
    <n v="13131"/>
    <s v="Metropolitana"/>
    <s v="San Ramón"/>
    <n v="1"/>
    <s v="Prevalencia Violencia Psicológica General Año"/>
    <x v="0"/>
    <x v="0"/>
    <n v="1"/>
    <s v="Violencia psicológica"/>
    <s v="Sufrió violencia psicológica general en los últimos 12 meses"/>
    <n v="270103"/>
    <s v="Delitos violentos"/>
    <n v="270103008"/>
    <s v="Violencia Psicológica"/>
    <n v="0"/>
    <n v="14806.794041953981"/>
    <n v="11017.494941566962"/>
  </r>
  <r>
    <n v="13"/>
    <n v="13131"/>
    <s v="Metropolitana"/>
    <s v="San Ramón"/>
    <n v="2"/>
    <s v="Prevalencia Violencia Psicológica General Vida (año o vida)"/>
    <x v="1"/>
    <x v="1"/>
    <n v="1"/>
    <s v="Violencia psicológica"/>
    <s v="No sufrió violencia psicológica antes ni durante los últimos doce meses"/>
    <n v="270103"/>
    <s v="Delitos violentos"/>
    <n v="270103008"/>
    <s v="Violencia Psicológica"/>
    <n v="35675.087155912857"/>
    <n v="4192.7701586569892"/>
    <n v="25559.066063978789"/>
  </r>
  <r>
    <n v="13"/>
    <n v="13131"/>
    <s v="Metropolitana"/>
    <s v="San Ramón"/>
    <n v="2"/>
    <s v="Prevalencia Violencia Psicológica General Vida (año o vida)"/>
    <x v="1"/>
    <x v="1"/>
    <n v="1"/>
    <s v="Violencia psicológica"/>
    <s v="Sufrió violencia psicológica antes o durante los últimos doce meses"/>
    <n v="270103"/>
    <s v="Delitos violentos"/>
    <n v="270103008"/>
    <s v="Violencia Psicológica"/>
    <n v="0"/>
    <n v="32808.271428344873"/>
    <n v="17002.117308907305"/>
  </r>
  <r>
    <n v="13"/>
    <n v="13131"/>
    <s v="Metropolitana"/>
    <s v="San Ramón"/>
    <n v="3"/>
    <s v="Prevalencia Violencia Psicológica Grave Año"/>
    <x v="0"/>
    <x v="0"/>
    <n v="1"/>
    <s v="Violencia psicológica"/>
    <s v="No sufrió violencia psicológica grave en los últimos 12 meses"/>
    <n v="270103"/>
    <s v="Delitos violentos"/>
    <n v="270103008"/>
    <s v="Violencia Psicológica"/>
    <n v="35675.087155912857"/>
    <n v="33453.081731245984"/>
    <n v="42561.183372886087"/>
  </r>
  <r>
    <n v="13"/>
    <n v="13131"/>
    <s v="Metropolitana"/>
    <s v="San Ramón"/>
    <n v="3"/>
    <s v="Prevalencia Violencia Psicológica Grave Año"/>
    <x v="0"/>
    <x v="0"/>
    <n v="1"/>
    <s v="Violencia psicológica"/>
    <s v="Sufrió violencia psicológica grave en los últimos 12 meses"/>
    <n v="270103"/>
    <s v="Delitos violentos"/>
    <n v="270103008"/>
    <s v="Violencia Psicológica"/>
    <n v="0"/>
    <n v="3547.9598557558829"/>
    <n v="0"/>
  </r>
  <r>
    <n v="13"/>
    <n v="13131"/>
    <s v="Metropolitana"/>
    <s v="San Ramón"/>
    <n v="4"/>
    <s v="Prevalencia Violencia Psicológica Leve Año"/>
    <x v="0"/>
    <x v="0"/>
    <n v="1"/>
    <s v="Violencia psicológica"/>
    <s v="No sufrió violencia psicológica leve en los últimos 12 meses"/>
    <n v="270103"/>
    <s v="Delitos violentos"/>
    <n v="270103008"/>
    <s v="Violencia Psicológica"/>
    <n v="35675.087155912857"/>
    <n v="22194.247545047885"/>
    <n v="31543.688431319137"/>
  </r>
  <r>
    <n v="13"/>
    <n v="13131"/>
    <s v="Metropolitana"/>
    <s v="San Ramón"/>
    <n v="4"/>
    <s v="Prevalencia Violencia Psicológica Leve Año"/>
    <x v="0"/>
    <x v="0"/>
    <n v="1"/>
    <s v="Violencia psicológica"/>
    <s v="Sufrió violencia psicológica leve en los últimos 12 meses"/>
    <n v="270103"/>
    <s v="Delitos violentos"/>
    <n v="270103008"/>
    <s v="Violencia Psicológica"/>
    <n v="0"/>
    <n v="14806.794041953981"/>
    <n v="11017.494941566962"/>
  </r>
  <r>
    <n v="13"/>
    <n v="13132"/>
    <s v="Metropolitana"/>
    <s v="Vitacura"/>
    <n v="1"/>
    <s v="Prevalencia Violencia Psicológica General Año"/>
    <x v="0"/>
    <x v="0"/>
    <n v="1"/>
    <s v="Violencia psicológica"/>
    <s v="No sufrió violencia psicológica general en los últimos 12 meses"/>
    <n v="270103"/>
    <s v="Delitos violentos"/>
    <n v="270103008"/>
    <s v="Violencia Psicológica"/>
    <n v="35152.095421564445"/>
    <n v="24477.060063937068"/>
    <n v="26282.234012516266"/>
  </r>
  <r>
    <n v="13"/>
    <n v="13132"/>
    <s v="Metropolitana"/>
    <s v="Vitacura"/>
    <n v="1"/>
    <s v="Prevalencia Violencia Psicológica General Año"/>
    <x v="0"/>
    <x v="0"/>
    <n v="1"/>
    <s v="Violencia psicológica"/>
    <s v="Sufrió violencia psicológica general en los últimos 12 meses"/>
    <n v="270103"/>
    <s v="Delitos violentos"/>
    <n v="270103008"/>
    <s v="Violencia Psicológica"/>
    <n v="3766.3371361995178"/>
    <n v="8391.4358597294504"/>
    <n v="0"/>
  </r>
  <r>
    <n v="13"/>
    <n v="13132"/>
    <s v="Metropolitana"/>
    <s v="Vitacura"/>
    <n v="2"/>
    <s v="Prevalencia Violencia Psicológica General Vida (año o vida)"/>
    <x v="1"/>
    <x v="1"/>
    <n v="1"/>
    <s v="Violencia psicológica"/>
    <s v="No sufrió violencia psicológica antes ni durante los últimos doce meses"/>
    <n v="270103"/>
    <s v="Delitos violentos"/>
    <n v="270103008"/>
    <s v="Violencia Psicológica"/>
    <n v="35152.095421564445"/>
    <n v="20376.259005879143"/>
    <n v="23284.823255789994"/>
  </r>
  <r>
    <n v="13"/>
    <n v="13132"/>
    <s v="Metropolitana"/>
    <s v="Vitacura"/>
    <n v="2"/>
    <s v="Prevalencia Violencia Psicológica General Vida (año o vida)"/>
    <x v="1"/>
    <x v="1"/>
    <n v="1"/>
    <s v="Violencia psicológica"/>
    <s v="Sufrió violencia psicológica antes o durante los últimos doce meses"/>
    <n v="270103"/>
    <s v="Delitos violentos"/>
    <n v="270103008"/>
    <s v="Violencia Psicológica"/>
    <n v="3766.3371361995178"/>
    <n v="12492.236917787377"/>
    <n v="2997.4107567262754"/>
  </r>
  <r>
    <n v="13"/>
    <n v="13132"/>
    <s v="Metropolitana"/>
    <s v="Vitacura"/>
    <n v="3"/>
    <s v="Prevalencia Violencia Psicológica Grave Año"/>
    <x v="0"/>
    <x v="0"/>
    <n v="1"/>
    <s v="Violencia psicológica"/>
    <s v="No sufrió violencia psicológica grave en los últimos 12 meses"/>
    <n v="270103"/>
    <s v="Delitos violentos"/>
    <n v="270103008"/>
    <s v="Violencia Psicológica"/>
    <n v="38918.432557763961"/>
    <n v="32868.495923666516"/>
    <n v="26282.234012516266"/>
  </r>
  <r>
    <n v="13"/>
    <n v="13132"/>
    <s v="Metropolitana"/>
    <s v="Vitacura"/>
    <n v="4"/>
    <s v="Prevalencia Violencia Psicológica Leve Año"/>
    <x v="0"/>
    <x v="0"/>
    <n v="1"/>
    <s v="Violencia psicológica"/>
    <s v="No sufrió violencia psicológica leve en los últimos 12 meses"/>
    <n v="270103"/>
    <s v="Delitos violentos"/>
    <n v="270103008"/>
    <s v="Violencia Psicológica"/>
    <n v="35152.095421564445"/>
    <n v="24477.060063937068"/>
    <n v="26282.234012516266"/>
  </r>
  <r>
    <n v="13"/>
    <n v="13132"/>
    <s v="Metropolitana"/>
    <s v="Vitacura"/>
    <n v="4"/>
    <s v="Prevalencia Violencia Psicológica Leve Año"/>
    <x v="0"/>
    <x v="0"/>
    <n v="1"/>
    <s v="Violencia psicológica"/>
    <s v="Sufrió violencia psicológica leve en los últimos 12 meses"/>
    <n v="270103"/>
    <s v="Delitos violentos"/>
    <n v="270103008"/>
    <s v="Violencia Psicológica"/>
    <n v="3766.3371361995178"/>
    <n v="8391.4358597294504"/>
    <n v="0"/>
  </r>
  <r>
    <n v="13"/>
    <n v="13201"/>
    <s v="Metropolitana"/>
    <s v="Puente Alto"/>
    <n v="1"/>
    <s v="Prevalencia Violencia Psicológica General Año"/>
    <x v="0"/>
    <x v="0"/>
    <n v="1"/>
    <s v="Violencia psicológica"/>
    <s v="No sufrió violencia psicológica general en los últimos 12 meses"/>
    <n v="270103"/>
    <s v="Delitos violentos"/>
    <n v="270103008"/>
    <s v="Violencia Psicológica"/>
    <n v="21132.914595508966"/>
    <n v="32426.39072963121"/>
    <n v="18488.224258417293"/>
  </r>
  <r>
    <n v="13"/>
    <n v="13201"/>
    <s v="Metropolitana"/>
    <s v="Puente Alto"/>
    <n v="1"/>
    <s v="Prevalencia Violencia Psicológica General Año"/>
    <x v="0"/>
    <x v="0"/>
    <n v="1"/>
    <s v="Violencia psicológica"/>
    <s v="Sufrió violencia psicológica general en los últimos 12 meses"/>
    <n v="270103"/>
    <s v="Delitos violentos"/>
    <n v="270103008"/>
    <s v="Violencia Psicológica"/>
    <n v="8261.5794180653484"/>
    <n v="10836.28702780916"/>
    <n v="4390.5742744629788"/>
  </r>
  <r>
    <n v="13"/>
    <n v="13201"/>
    <s v="Metropolitana"/>
    <s v="Puente Alto"/>
    <n v="2"/>
    <s v="Prevalencia Violencia Psicológica General Vida (año o vida)"/>
    <x v="1"/>
    <x v="1"/>
    <n v="1"/>
    <s v="Violencia psicológica"/>
    <s v="No sufrió violencia psicológica antes ni durante los últimos doce meses"/>
    <n v="270103"/>
    <s v="Delitos violentos"/>
    <n v="270103008"/>
    <s v="Violencia Psicológica"/>
    <n v="20061.805425566577"/>
    <n v="22697.492288573358"/>
    <n v="13679.405871604687"/>
  </r>
  <r>
    <n v="13"/>
    <n v="13201"/>
    <s v="Metropolitana"/>
    <s v="Puente Alto"/>
    <n v="2"/>
    <s v="Prevalencia Violencia Psicológica General Vida (año o vida)"/>
    <x v="1"/>
    <x v="1"/>
    <n v="1"/>
    <s v="Violencia psicológica"/>
    <s v="Sufrió violencia psicológica antes o durante los últimos doce meses"/>
    <n v="270103"/>
    <s v="Delitos violentos"/>
    <n v="270103008"/>
    <s v="Violencia Psicológica"/>
    <n v="9332.6885880077371"/>
    <n v="20565.185468866996"/>
    <n v="9199.3926612755859"/>
  </r>
  <r>
    <n v="13"/>
    <n v="13201"/>
    <s v="Metropolitana"/>
    <s v="Puente Alto"/>
    <n v="3"/>
    <s v="Prevalencia Violencia Psicológica Grave Año"/>
    <x v="0"/>
    <x v="0"/>
    <n v="1"/>
    <s v="Violencia psicológica"/>
    <s v="No sufrió violencia psicológica grave en los últimos 12 meses"/>
    <n v="270103"/>
    <s v="Delitos violentos"/>
    <n v="270103008"/>
    <s v="Violencia Psicológica"/>
    <n v="24745.221605207877"/>
    <n v="41452.430375271761"/>
    <n v="21287.839137285351"/>
  </r>
  <r>
    <n v="13"/>
    <n v="13201"/>
    <s v="Metropolitana"/>
    <s v="Puente Alto"/>
    <n v="3"/>
    <s v="Prevalencia Violencia Psicológica Grave Año"/>
    <x v="0"/>
    <x v="0"/>
    <n v="1"/>
    <s v="Violencia psicológica"/>
    <s v="Sufrió violencia psicológica grave en los últimos 12 meses"/>
    <n v="270103"/>
    <s v="Delitos violentos"/>
    <n v="270103008"/>
    <s v="Violencia Psicológica"/>
    <n v="2803.2556172569898"/>
    <n v="1810.2473821686051"/>
    <n v="1590.9593955949322"/>
  </r>
  <r>
    <n v="13"/>
    <n v="13201"/>
    <s v="Metropolitana"/>
    <s v="Puente Alto"/>
    <n v="3"/>
    <s v="Prevalencia Violencia Psicológica Grave Año"/>
    <x v="0"/>
    <x v="0"/>
    <n v="1"/>
    <s v="Violencia psicológica"/>
    <s v="Sin Datos"/>
    <n v="270103"/>
    <s v="Delitos violentos"/>
    <n v="270103008"/>
    <s v="Violencia Psicológica"/>
    <n v="1846.0167911094472"/>
    <n v="0"/>
    <n v="0"/>
  </r>
  <r>
    <n v="13"/>
    <n v="13201"/>
    <s v="Metropolitana"/>
    <s v="Puente Alto"/>
    <n v="4"/>
    <s v="Prevalencia Violencia Psicológica Leve Año"/>
    <x v="0"/>
    <x v="0"/>
    <n v="1"/>
    <s v="Violencia psicológica"/>
    <s v="No sufrió violencia psicológica leve en los últimos 12 meses"/>
    <n v="270103"/>
    <s v="Delitos violentos"/>
    <n v="270103008"/>
    <s v="Violencia Psicológica"/>
    <n v="21132.914595508966"/>
    <n v="32810.808629775158"/>
    <n v="19630.093412861501"/>
  </r>
  <r>
    <n v="13"/>
    <n v="13201"/>
    <s v="Metropolitana"/>
    <s v="Puente Alto"/>
    <n v="4"/>
    <s v="Prevalencia Violencia Psicológica Leve Año"/>
    <x v="0"/>
    <x v="0"/>
    <n v="1"/>
    <s v="Violencia psicológica"/>
    <s v="Sufrió violencia psicológica leve en los últimos 12 meses"/>
    <n v="270103"/>
    <s v="Delitos violentos"/>
    <n v="270103008"/>
    <s v="Violencia Psicológica"/>
    <n v="8261.5794180653484"/>
    <n v="10451.869127665212"/>
    <n v="3248.7051200187802"/>
  </r>
  <r>
    <n v="13"/>
    <n v="13202"/>
    <s v="Metropolitana"/>
    <s v="Pirque"/>
    <n v="1"/>
    <s v="Prevalencia Violencia Psicológica General Año"/>
    <x v="0"/>
    <x v="0"/>
    <n v="1"/>
    <s v="Violencia psicológica"/>
    <s v="No sufrió violencia psicológica general en los últimos 12 meses"/>
    <n v="270103"/>
    <s v="Delitos violentos"/>
    <n v="270103008"/>
    <s v="Violencia Psicológica"/>
    <n v="0"/>
    <n v="0"/>
    <n v="57765.014724490858"/>
  </r>
  <r>
    <n v="13"/>
    <n v="13202"/>
    <s v="Metropolitana"/>
    <s v="Pirque"/>
    <n v="1"/>
    <s v="Prevalencia Violencia Psicológica General Año"/>
    <x v="0"/>
    <x v="0"/>
    <n v="1"/>
    <s v="Violencia psicológica"/>
    <s v="Sufrió violencia psicológica general en los últimos 12 meses"/>
    <n v="270103"/>
    <s v="Delitos violentos"/>
    <n v="270103008"/>
    <s v="Violencia Psicológica"/>
    <n v="0"/>
    <n v="0"/>
    <n v="29091.621307485755"/>
  </r>
  <r>
    <n v="13"/>
    <n v="13202"/>
    <s v="Metropolitana"/>
    <s v="Pirque"/>
    <n v="2"/>
    <s v="Prevalencia Violencia Psicológica General Vida (año o vida)"/>
    <x v="1"/>
    <x v="1"/>
    <n v="1"/>
    <s v="Violencia psicológica"/>
    <s v="No sufrió violencia psicológica antes ni durante los últimos doce meses"/>
    <n v="270103"/>
    <s v="Delitos violentos"/>
    <n v="270103008"/>
    <s v="Violencia Psicológica"/>
    <n v="0"/>
    <n v="0"/>
    <n v="48491.296759665536"/>
  </r>
  <r>
    <n v="13"/>
    <n v="13202"/>
    <s v="Metropolitana"/>
    <s v="Pirque"/>
    <n v="2"/>
    <s v="Prevalencia Violencia Psicológica General Vida (año o vida)"/>
    <x v="1"/>
    <x v="1"/>
    <n v="1"/>
    <s v="Violencia psicológica"/>
    <s v="Sufrió violencia psicológica antes o durante los últimos doce meses"/>
    <n v="270103"/>
    <s v="Delitos violentos"/>
    <n v="270103008"/>
    <s v="Violencia Psicológica"/>
    <n v="0"/>
    <n v="0"/>
    <n v="38365.339272311088"/>
  </r>
  <r>
    <n v="13"/>
    <n v="13202"/>
    <s v="Metropolitana"/>
    <s v="Pirque"/>
    <n v="3"/>
    <s v="Prevalencia Violencia Psicológica Grave Año"/>
    <x v="0"/>
    <x v="0"/>
    <n v="1"/>
    <s v="Violencia psicológica"/>
    <s v="No sufrió violencia psicológica grave en los últimos 12 meses"/>
    <n v="270103"/>
    <s v="Delitos violentos"/>
    <n v="270103008"/>
    <s v="Violencia Psicológica"/>
    <n v="0"/>
    <n v="0"/>
    <n v="74519.370563570614"/>
  </r>
  <r>
    <n v="13"/>
    <n v="13202"/>
    <s v="Metropolitana"/>
    <s v="Pirque"/>
    <n v="3"/>
    <s v="Prevalencia Violencia Psicológica Grave Año"/>
    <x v="0"/>
    <x v="0"/>
    <n v="1"/>
    <s v="Violencia psicológica"/>
    <s v="Sufrió violencia psicológica grave en los últimos 12 meses"/>
    <n v="270103"/>
    <s v="Delitos violentos"/>
    <n v="270103008"/>
    <s v="Violencia Psicológica"/>
    <n v="0"/>
    <n v="0"/>
    <n v="12337.265468406007"/>
  </r>
  <r>
    <n v="13"/>
    <n v="13202"/>
    <s v="Metropolitana"/>
    <s v="Pirque"/>
    <n v="4"/>
    <s v="Prevalencia Violencia Psicológica Leve Año"/>
    <x v="0"/>
    <x v="0"/>
    <n v="1"/>
    <s v="Violencia psicológica"/>
    <s v="No sufrió violencia psicológica leve en los últimos 12 meses"/>
    <n v="270103"/>
    <s v="Delitos violentos"/>
    <n v="270103008"/>
    <s v="Violencia Psicológica"/>
    <n v="0"/>
    <n v="0"/>
    <n v="57765.014724490858"/>
  </r>
  <r>
    <n v="13"/>
    <n v="13202"/>
    <s v="Metropolitana"/>
    <s v="Pirque"/>
    <n v="4"/>
    <s v="Prevalencia Violencia Psicológica Leve Año"/>
    <x v="0"/>
    <x v="0"/>
    <n v="1"/>
    <s v="Violencia psicológica"/>
    <s v="Sufrió violencia psicológica leve en los últimos 12 meses"/>
    <n v="270103"/>
    <s v="Delitos violentos"/>
    <n v="270103008"/>
    <s v="Violencia Psicológica"/>
    <n v="0"/>
    <n v="0"/>
    <n v="29091.621307485755"/>
  </r>
  <r>
    <n v="13"/>
    <n v="13203"/>
    <s v="Metropolitana"/>
    <s v="San José de Maipo"/>
    <n v="1"/>
    <s v="Prevalencia Violencia Psicológica General Año"/>
    <x v="0"/>
    <x v="0"/>
    <n v="1"/>
    <s v="Violencia psicológica"/>
    <s v="No sufrió violencia psicológica general en los últimos 12 meses"/>
    <n v="270103"/>
    <s v="Delitos violentos"/>
    <n v="270103008"/>
    <s v="Violencia Psicológica"/>
    <n v="0"/>
    <n v="74838.796112546348"/>
    <n v="49503.922738900874"/>
  </r>
  <r>
    <n v="13"/>
    <n v="13203"/>
    <s v="Metropolitana"/>
    <s v="San José de Maipo"/>
    <n v="2"/>
    <s v="Prevalencia Violencia Psicológica General Vida (año o vida)"/>
    <x v="1"/>
    <x v="1"/>
    <n v="1"/>
    <s v="Violencia psicológica"/>
    <s v="No sufrió violencia psicológica antes ni durante los últimos doce meses"/>
    <n v="270103"/>
    <s v="Delitos violentos"/>
    <n v="270103008"/>
    <s v="Violencia Psicológica"/>
    <n v="0"/>
    <n v="74838.796112546348"/>
    <n v="42259.027964076893"/>
  </r>
  <r>
    <n v="13"/>
    <n v="13203"/>
    <s v="Metropolitana"/>
    <s v="San José de Maipo"/>
    <n v="2"/>
    <s v="Prevalencia Violencia Psicológica General Vida (año o vida)"/>
    <x v="1"/>
    <x v="1"/>
    <n v="1"/>
    <s v="Violencia psicológica"/>
    <s v="Sufrió violencia psicológica antes o durante los últimos doce meses"/>
    <n v="270103"/>
    <s v="Delitos violentos"/>
    <n v="270103008"/>
    <s v="Violencia Psicológica"/>
    <n v="0"/>
    <n v="0"/>
    <n v="7244.8947748239761"/>
  </r>
  <r>
    <n v="13"/>
    <n v="13203"/>
    <s v="Metropolitana"/>
    <s v="San José de Maipo"/>
    <n v="3"/>
    <s v="Prevalencia Violencia Psicológica Grave Año"/>
    <x v="0"/>
    <x v="0"/>
    <n v="1"/>
    <s v="Violencia psicológica"/>
    <s v="No sufrió violencia psicológica grave en los últimos 12 meses"/>
    <n v="270103"/>
    <s v="Delitos violentos"/>
    <n v="270103008"/>
    <s v="Violencia Psicológica"/>
    <n v="0"/>
    <n v="74838.796112546348"/>
    <n v="49503.922738900874"/>
  </r>
  <r>
    <n v="13"/>
    <n v="13203"/>
    <s v="Metropolitana"/>
    <s v="San José de Maipo"/>
    <n v="4"/>
    <s v="Prevalencia Violencia Psicológica Leve Año"/>
    <x v="0"/>
    <x v="0"/>
    <n v="1"/>
    <s v="Violencia psicológica"/>
    <s v="No sufrió violencia psicológica leve en los últimos 12 meses"/>
    <n v="270103"/>
    <s v="Delitos violentos"/>
    <n v="270103008"/>
    <s v="Violencia Psicológica"/>
    <n v="0"/>
    <n v="74838.796112546348"/>
    <n v="49503.922738900874"/>
  </r>
  <r>
    <n v="13"/>
    <n v="13301"/>
    <s v="Metropolitana"/>
    <s v="Colina"/>
    <n v="1"/>
    <s v="Prevalencia Violencia Psicológica General Año"/>
    <x v="0"/>
    <x v="0"/>
    <n v="1"/>
    <s v="Violencia psicológica"/>
    <s v="No sufrió violencia psicológica general en los últimos 12 meses"/>
    <n v="270103"/>
    <s v="Delitos violentos"/>
    <n v="270103008"/>
    <s v="Violencia Psicológica"/>
    <n v="15638.379624547151"/>
    <n v="21934.375531531714"/>
    <n v="31881.092677279143"/>
  </r>
  <r>
    <n v="13"/>
    <n v="13301"/>
    <s v="Metropolitana"/>
    <s v="Colina"/>
    <n v="1"/>
    <s v="Prevalencia Violencia Psicológica General Año"/>
    <x v="0"/>
    <x v="0"/>
    <n v="1"/>
    <s v="Violencia psicológica"/>
    <s v="Sufrió violencia psicológica general en los últimos 12 meses"/>
    <n v="270103"/>
    <s v="Delitos violentos"/>
    <n v="270103008"/>
    <s v="Violencia Psicológica"/>
    <n v="0"/>
    <n v="3336.8933638957833"/>
    <n v="5188.0426992346402"/>
  </r>
  <r>
    <n v="13"/>
    <n v="13301"/>
    <s v="Metropolitana"/>
    <s v="Colina"/>
    <n v="2"/>
    <s v="Prevalencia Violencia Psicológica General Vida (año o vida)"/>
    <x v="1"/>
    <x v="1"/>
    <n v="1"/>
    <s v="Violencia psicológica"/>
    <s v="No sufrió violencia psicológica antes ni durante los últimos doce meses"/>
    <n v="270103"/>
    <s v="Delitos violentos"/>
    <n v="270103008"/>
    <s v="Violencia Psicológica"/>
    <n v="15638.379624547151"/>
    <n v="15172.03932412607"/>
    <n v="23366.294250398281"/>
  </r>
  <r>
    <n v="13"/>
    <n v="13301"/>
    <s v="Metropolitana"/>
    <s v="Colina"/>
    <n v="2"/>
    <s v="Prevalencia Violencia Psicológica General Vida (año o vida)"/>
    <x v="1"/>
    <x v="1"/>
    <n v="1"/>
    <s v="Violencia psicológica"/>
    <s v="Sufrió violencia psicológica antes o durante los últimos doce meses"/>
    <n v="270103"/>
    <s v="Delitos violentos"/>
    <n v="270103008"/>
    <s v="Violencia Psicológica"/>
    <n v="0"/>
    <n v="10099.229571301426"/>
    <n v="13702.841126115512"/>
  </r>
  <r>
    <n v="13"/>
    <n v="13301"/>
    <s v="Metropolitana"/>
    <s v="Colina"/>
    <n v="3"/>
    <s v="Prevalencia Violencia Psicológica Grave Año"/>
    <x v="0"/>
    <x v="0"/>
    <n v="1"/>
    <s v="Violencia psicológica"/>
    <s v="No sufrió violencia psicológica grave en los últimos 12 meses"/>
    <n v="270103"/>
    <s v="Delitos violentos"/>
    <n v="270103008"/>
    <s v="Violencia Psicológica"/>
    <n v="15638.379624547151"/>
    <n v="25271.2688954275"/>
    <n v="37069.135376513783"/>
  </r>
  <r>
    <n v="13"/>
    <n v="13301"/>
    <s v="Metropolitana"/>
    <s v="Colina"/>
    <n v="4"/>
    <s v="Prevalencia Violencia Psicológica Leve Año"/>
    <x v="0"/>
    <x v="0"/>
    <n v="1"/>
    <s v="Violencia psicológica"/>
    <s v="No sufrió violencia psicológica leve en los últimos 12 meses"/>
    <n v="270103"/>
    <s v="Delitos violentos"/>
    <n v="270103008"/>
    <s v="Violencia Psicológica"/>
    <n v="15638.379624547151"/>
    <n v="21934.375531531714"/>
    <n v="31881.092677279143"/>
  </r>
  <r>
    <n v="13"/>
    <n v="13301"/>
    <s v="Metropolitana"/>
    <s v="Colina"/>
    <n v="4"/>
    <s v="Prevalencia Violencia Psicológica Leve Año"/>
    <x v="0"/>
    <x v="0"/>
    <n v="1"/>
    <s v="Violencia psicológica"/>
    <s v="Sufrió violencia psicológica leve en los últimos 12 meses"/>
    <n v="270103"/>
    <s v="Delitos violentos"/>
    <n v="270103008"/>
    <s v="Violencia Psicológica"/>
    <n v="0"/>
    <n v="3336.8933638957833"/>
    <n v="5188.0426992346402"/>
  </r>
  <r>
    <n v="13"/>
    <n v="13302"/>
    <s v="Metropolitana"/>
    <s v="Lampa"/>
    <n v="1"/>
    <s v="Prevalencia Violencia Psicológica General Año"/>
    <x v="0"/>
    <x v="0"/>
    <n v="1"/>
    <s v="Violencia psicológica"/>
    <s v="No sufrió violencia psicológica general en los últimos 12 meses"/>
    <n v="270103"/>
    <s v="Delitos violentos"/>
    <n v="270103008"/>
    <s v="Violencia Psicológica"/>
    <n v="7820.0741374394065"/>
    <n v="9358.7602424583965"/>
    <n v="9935.5806336641544"/>
  </r>
  <r>
    <n v="13"/>
    <n v="13302"/>
    <s v="Metropolitana"/>
    <s v="Lampa"/>
    <n v="1"/>
    <s v="Prevalencia Violencia Psicológica General Año"/>
    <x v="0"/>
    <x v="0"/>
    <n v="1"/>
    <s v="Violencia psicológica"/>
    <s v="Sufrió violencia psicológica general en los últimos 12 meses"/>
    <n v="270103"/>
    <s v="Delitos violentos"/>
    <n v="270103008"/>
    <s v="Violencia Psicológica"/>
    <n v="2606.691379146469"/>
    <n v="0"/>
    <n v="1794.0255356836556"/>
  </r>
  <r>
    <n v="13"/>
    <n v="13302"/>
    <s v="Metropolitana"/>
    <s v="Lampa"/>
    <n v="2"/>
    <s v="Prevalencia Violencia Psicológica General Vida (año o vida)"/>
    <x v="1"/>
    <x v="1"/>
    <n v="1"/>
    <s v="Violencia psicológica"/>
    <s v="No sufrió violencia psicológica antes ni durante los últimos doce meses"/>
    <n v="270103"/>
    <s v="Delitos violentos"/>
    <n v="270103008"/>
    <s v="Violencia Psicológica"/>
    <n v="2606.691379146469"/>
    <n v="4339.9895035849877"/>
    <n v="9935.5806336641544"/>
  </r>
  <r>
    <n v="13"/>
    <n v="13302"/>
    <s v="Metropolitana"/>
    <s v="Lampa"/>
    <n v="2"/>
    <s v="Prevalencia Violencia Psicológica General Vida (año o vida)"/>
    <x v="1"/>
    <x v="1"/>
    <n v="1"/>
    <s v="Violencia psicológica"/>
    <s v="Sufrió violencia psicológica antes o durante los últimos doce meses"/>
    <n v="270103"/>
    <s v="Delitos violentos"/>
    <n v="270103008"/>
    <s v="Violencia Psicológica"/>
    <n v="7820.0741374394065"/>
    <n v="5018.7707388734098"/>
    <n v="1794.0255356836556"/>
  </r>
  <r>
    <n v="13"/>
    <n v="13302"/>
    <s v="Metropolitana"/>
    <s v="Lampa"/>
    <n v="3"/>
    <s v="Prevalencia Violencia Psicológica Grave Año"/>
    <x v="0"/>
    <x v="0"/>
    <n v="1"/>
    <s v="Violencia psicológica"/>
    <s v="No sufrió violencia psicológica grave en los últimos 12 meses"/>
    <n v="270103"/>
    <s v="Delitos violentos"/>
    <n v="270103008"/>
    <s v="Violencia Psicológica"/>
    <n v="7820.0741374394065"/>
    <n v="9358.7602424583965"/>
    <n v="11729.60616934781"/>
  </r>
  <r>
    <n v="13"/>
    <n v="13302"/>
    <s v="Metropolitana"/>
    <s v="Lampa"/>
    <n v="3"/>
    <s v="Prevalencia Violencia Psicológica Grave Año"/>
    <x v="0"/>
    <x v="0"/>
    <n v="1"/>
    <s v="Violencia psicológica"/>
    <s v="Sufrió violencia psicológica grave en los últimos 12 meses"/>
    <n v="270103"/>
    <s v="Delitos violentos"/>
    <n v="270103008"/>
    <s v="Violencia Psicológica"/>
    <n v="2606.691379146469"/>
    <n v="0"/>
    <n v="0"/>
  </r>
  <r>
    <n v="13"/>
    <n v="13302"/>
    <s v="Metropolitana"/>
    <s v="Lampa"/>
    <n v="4"/>
    <s v="Prevalencia Violencia Psicológica Leve Año"/>
    <x v="0"/>
    <x v="0"/>
    <n v="1"/>
    <s v="Violencia psicológica"/>
    <s v="No sufrió violencia psicológica leve en los últimos 12 meses"/>
    <n v="270103"/>
    <s v="Delitos violentos"/>
    <n v="270103008"/>
    <s v="Violencia Psicológica"/>
    <n v="7820.0741374394065"/>
    <n v="9358.7602424583965"/>
    <n v="9935.5806336641544"/>
  </r>
  <r>
    <n v="13"/>
    <n v="13302"/>
    <s v="Metropolitana"/>
    <s v="Lampa"/>
    <n v="4"/>
    <s v="Prevalencia Violencia Psicológica Leve Año"/>
    <x v="0"/>
    <x v="0"/>
    <n v="1"/>
    <s v="Violencia psicológica"/>
    <s v="Sufrió violencia psicológica leve en los últimos 12 meses"/>
    <n v="270103"/>
    <s v="Delitos violentos"/>
    <n v="270103008"/>
    <s v="Violencia Psicológica"/>
    <n v="2606.691379146469"/>
    <n v="0"/>
    <n v="1794.0255356836556"/>
  </r>
  <r>
    <n v="13"/>
    <n v="13303"/>
    <s v="Metropolitana"/>
    <s v="Tiltil"/>
    <n v="1"/>
    <s v="Prevalencia Violencia Psicológica General Año"/>
    <x v="0"/>
    <x v="0"/>
    <n v="1"/>
    <s v="Violencia psicológica"/>
    <s v="No sufrió violencia psicológica general en los últimos 12 meses"/>
    <n v="270103"/>
    <s v="Delitos violentos"/>
    <n v="270103008"/>
    <s v="Violencia Psicológica"/>
    <n v="0"/>
    <n v="44481.299795595121"/>
    <n v="0"/>
  </r>
  <r>
    <n v="13"/>
    <n v="13303"/>
    <s v="Metropolitana"/>
    <s v="Tiltil"/>
    <n v="2"/>
    <s v="Prevalencia Violencia Psicológica General Vida (año o vida)"/>
    <x v="1"/>
    <x v="1"/>
    <n v="1"/>
    <s v="Violencia psicológica"/>
    <s v="No sufrió violencia psicológica antes ni durante los últimos doce meses"/>
    <n v="270103"/>
    <s v="Delitos violentos"/>
    <n v="270103008"/>
    <s v="Violencia Psicológica"/>
    <n v="0"/>
    <n v="30804.436079550571"/>
    <n v="0"/>
  </r>
  <r>
    <n v="13"/>
    <n v="13303"/>
    <s v="Metropolitana"/>
    <s v="Tiltil"/>
    <n v="2"/>
    <s v="Prevalencia Violencia Psicológica General Vida (año o vida)"/>
    <x v="1"/>
    <x v="1"/>
    <n v="1"/>
    <s v="Violencia psicológica"/>
    <s v="Sufrió violencia psicológica antes o durante los últimos doce meses"/>
    <n v="270103"/>
    <s v="Delitos violentos"/>
    <n v="270103008"/>
    <s v="Violencia Psicológica"/>
    <n v="0"/>
    <n v="13676.863716044551"/>
    <n v="0"/>
  </r>
  <r>
    <n v="13"/>
    <n v="13303"/>
    <s v="Metropolitana"/>
    <s v="Tiltil"/>
    <n v="3"/>
    <s v="Prevalencia Violencia Psicológica Grave Año"/>
    <x v="0"/>
    <x v="0"/>
    <n v="1"/>
    <s v="Violencia psicológica"/>
    <s v="No sufrió violencia psicológica grave en los últimos 12 meses"/>
    <n v="270103"/>
    <s v="Delitos violentos"/>
    <n v="270103008"/>
    <s v="Violencia Psicológica"/>
    <n v="0"/>
    <n v="44481.299795595121"/>
    <n v="0"/>
  </r>
  <r>
    <n v="13"/>
    <n v="13303"/>
    <s v="Metropolitana"/>
    <s v="Tiltil"/>
    <n v="4"/>
    <s v="Prevalencia Violencia Psicológica Leve Año"/>
    <x v="0"/>
    <x v="0"/>
    <n v="1"/>
    <s v="Violencia psicológica"/>
    <s v="No sufrió violencia psicológica leve en los últimos 12 meses"/>
    <n v="270103"/>
    <s v="Delitos violentos"/>
    <n v="270103008"/>
    <s v="Violencia Psicológica"/>
    <n v="0"/>
    <n v="44481.299795595121"/>
    <n v="0"/>
  </r>
  <r>
    <n v="13"/>
    <n v="13401"/>
    <s v="Metropolitana"/>
    <s v="San Bernardo"/>
    <n v="1"/>
    <s v="Prevalencia Violencia Psicológica General Año"/>
    <x v="0"/>
    <x v="0"/>
    <n v="1"/>
    <s v="Violencia psicológica"/>
    <s v="No sufrió violencia psicológica general en los últimos 12 meses"/>
    <n v="270103"/>
    <s v="Delitos violentos"/>
    <n v="270103008"/>
    <s v="Violencia Psicológica"/>
    <n v="24298.849728905287"/>
    <n v="27908.844306089737"/>
    <n v="44231.68397686656"/>
  </r>
  <r>
    <n v="13"/>
    <n v="13401"/>
    <s v="Metropolitana"/>
    <s v="San Bernardo"/>
    <n v="1"/>
    <s v="Prevalencia Violencia Psicológica General Año"/>
    <x v="0"/>
    <x v="0"/>
    <n v="1"/>
    <s v="Violencia psicológica"/>
    <s v="Sufrió violencia psicológica general en los últimos 12 meses"/>
    <n v="270103"/>
    <s v="Delitos violentos"/>
    <n v="270103008"/>
    <s v="Violencia Psicológica"/>
    <n v="3024.6878480665478"/>
    <n v="17615.577148745178"/>
    <n v="7907.0557588727688"/>
  </r>
  <r>
    <n v="13"/>
    <n v="13401"/>
    <s v="Metropolitana"/>
    <s v="San Bernardo"/>
    <n v="2"/>
    <s v="Prevalencia Violencia Psicológica General Vida (año o vida)"/>
    <x v="1"/>
    <x v="1"/>
    <n v="1"/>
    <s v="Violencia psicológica"/>
    <s v="No sufrió violencia psicológica antes ni durante los últimos doce meses"/>
    <n v="270103"/>
    <s v="Delitos violentos"/>
    <n v="270103008"/>
    <s v="Violencia Psicológica"/>
    <n v="20820.943697256942"/>
    <n v="14032.406596180725"/>
    <n v="35358.72749301797"/>
  </r>
  <r>
    <n v="13"/>
    <n v="13401"/>
    <s v="Metropolitana"/>
    <s v="San Bernardo"/>
    <n v="2"/>
    <s v="Prevalencia Violencia Psicológica General Vida (año o vida)"/>
    <x v="1"/>
    <x v="1"/>
    <n v="1"/>
    <s v="Violencia psicológica"/>
    <s v="Sufrió violencia psicológica antes o durante los últimos doce meses"/>
    <n v="270103"/>
    <s v="Delitos violentos"/>
    <n v="270103008"/>
    <s v="Violencia Psicológica"/>
    <n v="6502.593879714891"/>
    <n v="31492.01485865418"/>
    <n v="16780.012242721354"/>
  </r>
  <r>
    <n v="13"/>
    <n v="13401"/>
    <s v="Metropolitana"/>
    <s v="San Bernardo"/>
    <n v="3"/>
    <s v="Prevalencia Violencia Psicológica Grave Año"/>
    <x v="0"/>
    <x v="0"/>
    <n v="1"/>
    <s v="Violencia psicológica"/>
    <s v="No sufrió violencia psicológica grave en los últimos 12 meses"/>
    <n v="270103"/>
    <s v="Delitos violentos"/>
    <n v="270103008"/>
    <s v="Violencia Psicológica"/>
    <n v="25508.657972459052"/>
    <n v="40428.210192610648"/>
    <n v="49747.702790030846"/>
  </r>
  <r>
    <n v="13"/>
    <n v="13401"/>
    <s v="Metropolitana"/>
    <s v="San Bernardo"/>
    <n v="3"/>
    <s v="Prevalencia Violencia Psicológica Grave Año"/>
    <x v="0"/>
    <x v="0"/>
    <n v="1"/>
    <s v="Violencia psicológica"/>
    <s v="Sufrió violencia psicológica grave en los últimos 12 meses"/>
    <n v="270103"/>
    <s v="Delitos violentos"/>
    <n v="270103008"/>
    <s v="Violencia Psicológica"/>
    <n v="1814.8796045127822"/>
    <n v="5096.2112622242566"/>
    <n v="2391.0369457084867"/>
  </r>
  <r>
    <n v="13"/>
    <n v="13401"/>
    <s v="Metropolitana"/>
    <s v="San Bernardo"/>
    <n v="4"/>
    <s v="Prevalencia Violencia Psicológica Leve Año"/>
    <x v="0"/>
    <x v="0"/>
    <n v="1"/>
    <s v="Violencia psicológica"/>
    <s v="No sufrió violencia psicológica leve en los últimos 12 meses"/>
    <n v="270103"/>
    <s v="Delitos violentos"/>
    <n v="270103008"/>
    <s v="Violencia Psicológica"/>
    <n v="24298.849728905287"/>
    <n v="27908.844306089737"/>
    <n v="44231.68397686656"/>
  </r>
  <r>
    <n v="13"/>
    <n v="13401"/>
    <s v="Metropolitana"/>
    <s v="San Bernardo"/>
    <n v="4"/>
    <s v="Prevalencia Violencia Psicológica Leve Año"/>
    <x v="0"/>
    <x v="0"/>
    <n v="1"/>
    <s v="Violencia psicológica"/>
    <s v="Sufrió violencia psicológica leve en los últimos 12 meses"/>
    <n v="270103"/>
    <s v="Delitos violentos"/>
    <n v="270103008"/>
    <s v="Violencia Psicológica"/>
    <n v="3024.6878480665478"/>
    <n v="17615.577148745178"/>
    <n v="7907.0557588727688"/>
  </r>
  <r>
    <n v="13"/>
    <n v="13402"/>
    <s v="Metropolitana"/>
    <s v="Buin"/>
    <n v="1"/>
    <s v="Prevalencia Violencia Psicológica General Año"/>
    <x v="0"/>
    <x v="0"/>
    <n v="1"/>
    <s v="Violencia psicológica"/>
    <s v="No sufrió violencia psicológica general en los últimos 12 meses"/>
    <n v="270103"/>
    <s v="Delitos violentos"/>
    <n v="270103008"/>
    <s v="Violencia Psicológica"/>
    <n v="15353.055974452231"/>
    <n v="24097.61691217019"/>
    <n v="36332.758885002506"/>
  </r>
  <r>
    <n v="13"/>
    <n v="13402"/>
    <s v="Metropolitana"/>
    <s v="Buin"/>
    <n v="1"/>
    <s v="Prevalencia Violencia Psicológica General Año"/>
    <x v="0"/>
    <x v="0"/>
    <n v="1"/>
    <s v="Violencia psicológica"/>
    <s v="Sufrió violencia psicológica general en los últimos 12 meses"/>
    <n v="270103"/>
    <s v="Delitos violentos"/>
    <n v="270103008"/>
    <s v="Violencia Psicológica"/>
    <n v="4691.5195600106445"/>
    <n v="5449.076079863793"/>
    <n v="4540.3260531263031"/>
  </r>
  <r>
    <n v="13"/>
    <n v="13402"/>
    <s v="Metropolitana"/>
    <s v="Buin"/>
    <n v="2"/>
    <s v="Prevalencia Violencia Psicológica General Vida (año o vida)"/>
    <x v="1"/>
    <x v="1"/>
    <n v="1"/>
    <s v="Violencia psicológica"/>
    <s v="No sufrió violencia psicológica antes ni durante los últimos doce meses"/>
    <n v="270103"/>
    <s v="Delitos violentos"/>
    <n v="270103008"/>
    <s v="Violencia Psicológica"/>
    <n v="7036.7249179455339"/>
    <n v="11168.576861183943"/>
    <n v="24451.745502635858"/>
  </r>
  <r>
    <n v="13"/>
    <n v="13402"/>
    <s v="Metropolitana"/>
    <s v="Buin"/>
    <n v="2"/>
    <s v="Prevalencia Violencia Psicológica General Vida (año o vida)"/>
    <x v="1"/>
    <x v="1"/>
    <n v="1"/>
    <s v="Violencia psicológica"/>
    <s v="Sufrió violencia psicológica antes o durante los últimos doce meses"/>
    <n v="270103"/>
    <s v="Delitos violentos"/>
    <n v="270103008"/>
    <s v="Violencia Psicológica"/>
    <n v="13007.850616517342"/>
    <n v="18378.116130850045"/>
    <n v="16421.339435492951"/>
  </r>
  <r>
    <n v="13"/>
    <n v="13402"/>
    <s v="Metropolitana"/>
    <s v="Buin"/>
    <n v="3"/>
    <s v="Prevalencia Violencia Psicológica Grave Año"/>
    <x v="0"/>
    <x v="0"/>
    <n v="1"/>
    <s v="Violencia psicológica"/>
    <s v="No sufrió violencia psicológica grave en los últimos 12 meses"/>
    <n v="270103"/>
    <s v="Delitos violentos"/>
    <n v="270103008"/>
    <s v="Violencia Psicológica"/>
    <n v="15353.055974452231"/>
    <n v="29546.692992033986"/>
    <n v="40873.084938128799"/>
  </r>
  <r>
    <n v="13"/>
    <n v="13402"/>
    <s v="Metropolitana"/>
    <s v="Buin"/>
    <n v="3"/>
    <s v="Prevalencia Violencia Psicológica Grave Año"/>
    <x v="0"/>
    <x v="0"/>
    <n v="1"/>
    <s v="Violencia psicológica"/>
    <s v="Sufrió violencia psicológica grave en los últimos 12 meses"/>
    <n v="270103"/>
    <s v="Delitos violentos"/>
    <n v="270103008"/>
    <s v="Violencia Psicológica"/>
    <n v="4691.5195600106445"/>
    <n v="0"/>
    <n v="0"/>
  </r>
  <r>
    <n v="13"/>
    <n v="13402"/>
    <s v="Metropolitana"/>
    <s v="Buin"/>
    <n v="4"/>
    <s v="Prevalencia Violencia Psicológica Leve Año"/>
    <x v="0"/>
    <x v="0"/>
    <n v="1"/>
    <s v="Violencia psicológica"/>
    <s v="No sufrió violencia psicológica leve en los últimos 12 meses"/>
    <n v="270103"/>
    <s v="Delitos violentos"/>
    <n v="270103008"/>
    <s v="Violencia Psicológica"/>
    <n v="15353.055974452231"/>
    <n v="24097.61691217019"/>
    <n v="36332.758885002506"/>
  </r>
  <r>
    <n v="13"/>
    <n v="13402"/>
    <s v="Metropolitana"/>
    <s v="Buin"/>
    <n v="4"/>
    <s v="Prevalencia Violencia Psicológica Leve Año"/>
    <x v="0"/>
    <x v="0"/>
    <n v="1"/>
    <s v="Violencia psicológica"/>
    <s v="Sufrió violencia psicológica leve en los últimos 12 meses"/>
    <n v="270103"/>
    <s v="Delitos violentos"/>
    <n v="270103008"/>
    <s v="Violencia Psicológica"/>
    <n v="4691.5195600106445"/>
    <n v="5449.076079863793"/>
    <n v="4540.3260531263031"/>
  </r>
  <r>
    <n v="13"/>
    <n v="13403"/>
    <s v="Metropolitana"/>
    <s v="Calera De Tango"/>
    <n v="1"/>
    <s v="Prevalencia Violencia Psicológica General Año"/>
    <x v="0"/>
    <x v="0"/>
    <n v="1"/>
    <s v="Violencia psicológica"/>
    <s v="No sufrió violencia psicológica general en los últimos 12 meses"/>
    <n v="270103"/>
    <s v="Delitos violentos"/>
    <n v="270103008"/>
    <s v="Violencia Psicológica"/>
    <n v="0"/>
    <n v="28298.253389842233"/>
    <n v="0"/>
  </r>
  <r>
    <n v="13"/>
    <n v="13403"/>
    <s v="Metropolitana"/>
    <s v="Calera De Tango"/>
    <n v="1"/>
    <s v="Prevalencia Violencia Psicológica General Año"/>
    <x v="0"/>
    <x v="0"/>
    <n v="1"/>
    <s v="Violencia psicológica"/>
    <s v="Sufrió violencia psicológica general en los últimos 12 meses"/>
    <n v="270103"/>
    <s v="Delitos violentos"/>
    <n v="270103008"/>
    <s v="Violencia Psicológica"/>
    <n v="0"/>
    <n v="10380.567472917577"/>
    <n v="0"/>
  </r>
  <r>
    <n v="13"/>
    <n v="13403"/>
    <s v="Metropolitana"/>
    <s v="Calera De Tango"/>
    <n v="2"/>
    <s v="Prevalencia Violencia Psicológica General Vida (año o vida)"/>
    <x v="1"/>
    <x v="1"/>
    <n v="1"/>
    <s v="Violencia psicológica"/>
    <s v="No sufrió violencia psicológica antes ni durante los últimos doce meses"/>
    <n v="270103"/>
    <s v="Delitos violentos"/>
    <n v="270103008"/>
    <s v="Violencia Psicológica"/>
    <n v="0"/>
    <n v="28298.253389842233"/>
    <n v="0"/>
  </r>
  <r>
    <n v="13"/>
    <n v="13403"/>
    <s v="Metropolitana"/>
    <s v="Calera De Tango"/>
    <n v="2"/>
    <s v="Prevalencia Violencia Psicológica General Vida (año o vida)"/>
    <x v="1"/>
    <x v="1"/>
    <n v="1"/>
    <s v="Violencia psicológica"/>
    <s v="Sufrió violencia psicológica antes o durante los últimos doce meses"/>
    <n v="270103"/>
    <s v="Delitos violentos"/>
    <n v="270103008"/>
    <s v="Violencia Psicológica"/>
    <n v="0"/>
    <n v="10380.567472917577"/>
    <n v="0"/>
  </r>
  <r>
    <n v="13"/>
    <n v="13403"/>
    <s v="Metropolitana"/>
    <s v="Calera De Tango"/>
    <n v="3"/>
    <s v="Prevalencia Violencia Psicológica Grave Año"/>
    <x v="0"/>
    <x v="0"/>
    <n v="1"/>
    <s v="Violencia psicológica"/>
    <s v="No sufrió violencia psicológica grave en los últimos 12 meses"/>
    <n v="270103"/>
    <s v="Delitos violentos"/>
    <n v="270103008"/>
    <s v="Violencia Psicológica"/>
    <n v="0"/>
    <n v="38678.820862759807"/>
    <n v="0"/>
  </r>
  <r>
    <n v="13"/>
    <n v="13403"/>
    <s v="Metropolitana"/>
    <s v="Calera De Tango"/>
    <n v="4"/>
    <s v="Prevalencia Violencia Psicológica Leve Año"/>
    <x v="0"/>
    <x v="0"/>
    <n v="1"/>
    <s v="Violencia psicológica"/>
    <s v="No sufrió violencia psicológica leve en los últimos 12 meses"/>
    <n v="270103"/>
    <s v="Delitos violentos"/>
    <n v="270103008"/>
    <s v="Violencia Psicológica"/>
    <n v="0"/>
    <n v="28298.253389842233"/>
    <n v="0"/>
  </r>
  <r>
    <n v="13"/>
    <n v="13403"/>
    <s v="Metropolitana"/>
    <s v="Calera De Tango"/>
    <n v="4"/>
    <s v="Prevalencia Violencia Psicológica Leve Año"/>
    <x v="0"/>
    <x v="0"/>
    <n v="1"/>
    <s v="Violencia psicológica"/>
    <s v="Sufrió violencia psicológica leve en los últimos 12 meses"/>
    <n v="270103"/>
    <s v="Delitos violentos"/>
    <n v="270103008"/>
    <s v="Violencia Psicológica"/>
    <n v="0"/>
    <n v="10380.567472917577"/>
    <n v="0"/>
  </r>
  <r>
    <n v="13"/>
    <n v="13404"/>
    <s v="Metropolitana"/>
    <s v="Paine"/>
    <n v="1"/>
    <s v="Prevalencia Violencia Psicológica General Año"/>
    <x v="0"/>
    <x v="0"/>
    <n v="1"/>
    <s v="Violencia psicológica"/>
    <s v="No sufrió violencia psicológica general en los últimos 12 meses"/>
    <n v="270103"/>
    <s v="Delitos violentos"/>
    <n v="270103008"/>
    <s v="Violencia Psicológica"/>
    <n v="14945.691738737953"/>
    <n v="10371.262233987751"/>
    <n v="28103.643135990558"/>
  </r>
  <r>
    <n v="13"/>
    <n v="13404"/>
    <s v="Metropolitana"/>
    <s v="Paine"/>
    <n v="1"/>
    <s v="Prevalencia Violencia Psicológica General Año"/>
    <x v="0"/>
    <x v="0"/>
    <n v="1"/>
    <s v="Violencia psicológica"/>
    <s v="Sufrió violencia psicológica general en los últimos 12 meses"/>
    <n v="270103"/>
    <s v="Delitos violentos"/>
    <n v="270103008"/>
    <s v="Violencia Psicológica"/>
    <n v="0"/>
    <n v="3616.0486543887992"/>
    <n v="0"/>
  </r>
  <r>
    <n v="13"/>
    <n v="13404"/>
    <s v="Metropolitana"/>
    <s v="Paine"/>
    <n v="2"/>
    <s v="Prevalencia Violencia Psicológica General Vida (año o vida)"/>
    <x v="1"/>
    <x v="1"/>
    <n v="1"/>
    <s v="Violencia psicológica"/>
    <s v="No sufrió violencia psicológica antes ni durante los últimos doce meses"/>
    <n v="270103"/>
    <s v="Delitos violentos"/>
    <n v="270103008"/>
    <s v="Violencia Psicológica"/>
    <n v="14945.691738737953"/>
    <n v="7338.6839508813846"/>
    <n v="19097.675305893688"/>
  </r>
  <r>
    <n v="13"/>
    <n v="13404"/>
    <s v="Metropolitana"/>
    <s v="Paine"/>
    <n v="2"/>
    <s v="Prevalencia Violencia Psicológica General Vida (año o vida)"/>
    <x v="1"/>
    <x v="1"/>
    <n v="1"/>
    <s v="Violencia psicológica"/>
    <s v="Sufrió violencia psicológica antes o durante los últimos doce meses"/>
    <n v="270103"/>
    <s v="Delitos violentos"/>
    <n v="270103008"/>
    <s v="Violencia Psicológica"/>
    <n v="0"/>
    <n v="6648.6269374951662"/>
    <n v="9005.9678300968699"/>
  </r>
  <r>
    <n v="13"/>
    <n v="13404"/>
    <s v="Metropolitana"/>
    <s v="Paine"/>
    <n v="3"/>
    <s v="Prevalencia Violencia Psicológica Grave Año"/>
    <x v="0"/>
    <x v="0"/>
    <n v="1"/>
    <s v="Violencia psicológica"/>
    <s v="No sufrió violencia psicológica grave en los últimos 12 meses"/>
    <n v="270103"/>
    <s v="Delitos violentos"/>
    <n v="270103008"/>
    <s v="Violencia Psicológica"/>
    <n v="14945.691738737953"/>
    <n v="13987.310888376551"/>
    <n v="28103.643135990558"/>
  </r>
  <r>
    <n v="13"/>
    <n v="13404"/>
    <s v="Metropolitana"/>
    <s v="Paine"/>
    <n v="4"/>
    <s v="Prevalencia Violencia Psicológica Leve Año"/>
    <x v="0"/>
    <x v="0"/>
    <n v="1"/>
    <s v="Violencia psicológica"/>
    <s v="No sufrió violencia psicológica leve en los últimos 12 meses"/>
    <n v="270103"/>
    <s v="Delitos violentos"/>
    <n v="270103008"/>
    <s v="Violencia Psicológica"/>
    <n v="14945.691738737953"/>
    <n v="10371.262233987751"/>
    <n v="28103.643135990558"/>
  </r>
  <r>
    <n v="13"/>
    <n v="13404"/>
    <s v="Metropolitana"/>
    <s v="Paine"/>
    <n v="4"/>
    <s v="Prevalencia Violencia Psicológica Leve Año"/>
    <x v="0"/>
    <x v="0"/>
    <n v="1"/>
    <s v="Violencia psicológica"/>
    <s v="Sufrió violencia psicológica leve en los últimos 12 meses"/>
    <n v="270103"/>
    <s v="Delitos violentos"/>
    <n v="270103008"/>
    <s v="Violencia Psicológica"/>
    <n v="0"/>
    <n v="3616.0486543887992"/>
    <n v="0"/>
  </r>
  <r>
    <n v="13"/>
    <n v="13501"/>
    <s v="Metropolitana"/>
    <s v="Melipilla"/>
    <n v="1"/>
    <s v="Prevalencia Violencia Psicológica General Año"/>
    <x v="0"/>
    <x v="0"/>
    <n v="1"/>
    <s v="Violencia psicológica"/>
    <s v="No sufrió violencia psicológica general en los últimos 12 meses"/>
    <n v="270103"/>
    <s v="Delitos violentos"/>
    <n v="270103008"/>
    <s v="Violencia Psicológica"/>
    <n v="6700.6519288270183"/>
    <n v="20459.891078913646"/>
    <n v="6815.8193945787289"/>
  </r>
  <r>
    <n v="13"/>
    <n v="13501"/>
    <s v="Metropolitana"/>
    <s v="Melipilla"/>
    <n v="1"/>
    <s v="Prevalencia Violencia Psicológica General Año"/>
    <x v="0"/>
    <x v="0"/>
    <n v="1"/>
    <s v="Violencia psicológica"/>
    <s v="Sufrió violencia psicológica general en los últimos 12 meses"/>
    <n v="270103"/>
    <s v="Delitos violentos"/>
    <n v="270103008"/>
    <s v="Violencia Psicológica"/>
    <n v="10126.954561050929"/>
    <n v="2730.6252752091614"/>
    <n v="953.83031227451215"/>
  </r>
  <r>
    <n v="13"/>
    <n v="13501"/>
    <s v="Metropolitana"/>
    <s v="Melipilla"/>
    <n v="2"/>
    <s v="Prevalencia Violencia Psicológica General Vida (año o vida)"/>
    <x v="1"/>
    <x v="1"/>
    <n v="1"/>
    <s v="Violencia psicológica"/>
    <s v="No sufrió violencia psicológica antes ni durante los últimos doce meses"/>
    <n v="270103"/>
    <s v="Delitos violentos"/>
    <n v="270103008"/>
    <s v="Violencia Psicológica"/>
    <n v="6700.6519288270183"/>
    <n v="15986.539179228517"/>
    <n v="6815.8193945787289"/>
  </r>
  <r>
    <n v="13"/>
    <n v="13501"/>
    <s v="Metropolitana"/>
    <s v="Melipilla"/>
    <n v="2"/>
    <s v="Prevalencia Violencia Psicológica General Vida (año o vida)"/>
    <x v="1"/>
    <x v="1"/>
    <n v="1"/>
    <s v="Violencia psicológica"/>
    <s v="Sufrió violencia psicológica antes o durante los últimos doce meses"/>
    <n v="270103"/>
    <s v="Delitos violentos"/>
    <n v="270103008"/>
    <s v="Violencia Psicológica"/>
    <n v="10126.954561050929"/>
    <n v="7203.9771748942894"/>
    <n v="953.83031227451215"/>
  </r>
  <r>
    <n v="13"/>
    <n v="13501"/>
    <s v="Metropolitana"/>
    <s v="Melipilla"/>
    <n v="3"/>
    <s v="Prevalencia Violencia Psicológica Grave Año"/>
    <x v="0"/>
    <x v="0"/>
    <n v="1"/>
    <s v="Violencia psicológica"/>
    <s v="No sufrió violencia psicológica grave en los últimos 12 meses"/>
    <n v="270103"/>
    <s v="Delitos violentos"/>
    <n v="270103008"/>
    <s v="Violencia Psicológica"/>
    <n v="16827.606489877948"/>
    <n v="20459.891078913646"/>
    <n v="6815.8193945787289"/>
  </r>
  <r>
    <n v="13"/>
    <n v="13501"/>
    <s v="Metropolitana"/>
    <s v="Melipilla"/>
    <n v="3"/>
    <s v="Prevalencia Violencia Psicológica Grave Año"/>
    <x v="0"/>
    <x v="0"/>
    <n v="1"/>
    <s v="Violencia psicológica"/>
    <s v="Sufrió violencia psicológica grave en los últimos 12 meses"/>
    <n v="270103"/>
    <s v="Delitos violentos"/>
    <n v="270103008"/>
    <s v="Violencia Psicológica"/>
    <n v="0"/>
    <n v="2730.6252752091614"/>
    <n v="953.83031227451215"/>
  </r>
  <r>
    <n v="13"/>
    <n v="13501"/>
    <s v="Metropolitana"/>
    <s v="Melipilla"/>
    <n v="4"/>
    <s v="Prevalencia Violencia Psicológica Leve Año"/>
    <x v="0"/>
    <x v="0"/>
    <n v="1"/>
    <s v="Violencia psicológica"/>
    <s v="No sufrió violencia psicológica leve en los últimos 12 meses"/>
    <n v="270103"/>
    <s v="Delitos violentos"/>
    <n v="270103008"/>
    <s v="Violencia Psicológica"/>
    <n v="6700.6519288270183"/>
    <n v="20459.891078913646"/>
    <n v="6815.8193945787289"/>
  </r>
  <r>
    <n v="13"/>
    <n v="13501"/>
    <s v="Metropolitana"/>
    <s v="Melipilla"/>
    <n v="4"/>
    <s v="Prevalencia Violencia Psicológica Leve Año"/>
    <x v="0"/>
    <x v="0"/>
    <n v="1"/>
    <s v="Violencia psicológica"/>
    <s v="Sufrió violencia psicológica leve en los últimos 12 meses"/>
    <n v="270103"/>
    <s v="Delitos violentos"/>
    <n v="270103008"/>
    <s v="Violencia Psicológica"/>
    <n v="10126.954561050929"/>
    <n v="2730.6252752091614"/>
    <n v="953.83031227451215"/>
  </r>
  <r>
    <n v="13"/>
    <n v="13601"/>
    <s v="Metropolitana"/>
    <s v="Talagante"/>
    <n v="1"/>
    <s v="Prevalencia Violencia Psicológica General Año"/>
    <x v="0"/>
    <x v="0"/>
    <n v="1"/>
    <s v="Violencia psicológica"/>
    <s v="No sufrió violencia psicológica general en los últimos 12 meses"/>
    <n v="270103"/>
    <s v="Delitos violentos"/>
    <n v="270103008"/>
    <s v="Violencia Psicológica"/>
    <n v="22932.006087779195"/>
    <n v="9950.1717174662699"/>
    <n v="10294.070282247785"/>
  </r>
  <r>
    <n v="13"/>
    <n v="13601"/>
    <s v="Metropolitana"/>
    <s v="Talagante"/>
    <n v="1"/>
    <s v="Prevalencia Violencia Psicológica General Año"/>
    <x v="0"/>
    <x v="0"/>
    <n v="1"/>
    <s v="Violencia psicológica"/>
    <s v="Sufrió violencia psicológica general en los últimos 12 meses"/>
    <n v="270103"/>
    <s v="Delitos violentos"/>
    <n v="270103008"/>
    <s v="Violencia Psicológica"/>
    <n v="0"/>
    <n v="4670.2353902703117"/>
    <n v="2781.8159342504036"/>
  </r>
  <r>
    <n v="13"/>
    <n v="13601"/>
    <s v="Metropolitana"/>
    <s v="Talagante"/>
    <n v="2"/>
    <s v="Prevalencia Violencia Psicológica General Vida (año o vida)"/>
    <x v="1"/>
    <x v="1"/>
    <n v="1"/>
    <s v="Violencia psicológica"/>
    <s v="No sufrió violencia psicológica antes ni durante los últimos doce meses"/>
    <n v="270103"/>
    <s v="Delitos violentos"/>
    <n v="270103008"/>
    <s v="Violencia Psicológica"/>
    <n v="22932.006087779195"/>
    <n v="5998.1764841007844"/>
    <n v="6749.6113686449553"/>
  </r>
  <r>
    <n v="13"/>
    <n v="13601"/>
    <s v="Metropolitana"/>
    <s v="Talagante"/>
    <n v="2"/>
    <s v="Prevalencia Violencia Psicológica General Vida (año o vida)"/>
    <x v="1"/>
    <x v="1"/>
    <n v="1"/>
    <s v="Violencia psicológica"/>
    <s v="Sufrió violencia psicológica antes o durante los últimos doce meses"/>
    <n v="270103"/>
    <s v="Delitos violentos"/>
    <n v="270103008"/>
    <s v="Violencia Psicológica"/>
    <n v="0"/>
    <n v="8622.2306236357981"/>
    <n v="6326.2748478532358"/>
  </r>
  <r>
    <n v="13"/>
    <n v="13601"/>
    <s v="Metropolitana"/>
    <s v="Talagante"/>
    <n v="3"/>
    <s v="Prevalencia Violencia Psicológica Grave Año"/>
    <x v="0"/>
    <x v="0"/>
    <n v="1"/>
    <s v="Violencia psicológica"/>
    <s v="No sufrió violencia psicológica grave en los últimos 12 meses"/>
    <n v="270103"/>
    <s v="Delitos violentos"/>
    <n v="270103008"/>
    <s v="Violencia Psicológica"/>
    <n v="22932.006087779195"/>
    <n v="14620.407107736579"/>
    <n v="13075.886216498189"/>
  </r>
  <r>
    <n v="13"/>
    <n v="13601"/>
    <s v="Metropolitana"/>
    <s v="Talagante"/>
    <n v="4"/>
    <s v="Prevalencia Violencia Psicológica Leve Año"/>
    <x v="0"/>
    <x v="0"/>
    <n v="1"/>
    <s v="Violencia psicológica"/>
    <s v="No sufrió violencia psicológica leve en los últimos 12 meses"/>
    <n v="270103"/>
    <s v="Delitos violentos"/>
    <n v="270103008"/>
    <s v="Violencia Psicológica"/>
    <n v="22932.006087779195"/>
    <n v="9950.1717174662699"/>
    <n v="10294.070282247785"/>
  </r>
  <r>
    <n v="13"/>
    <n v="13601"/>
    <s v="Metropolitana"/>
    <s v="Talagante"/>
    <n v="4"/>
    <s v="Prevalencia Violencia Psicológica Leve Año"/>
    <x v="0"/>
    <x v="0"/>
    <n v="1"/>
    <s v="Violencia psicológica"/>
    <s v="Sufrió violencia psicológica leve en los últimos 12 meses"/>
    <n v="270103"/>
    <s v="Delitos violentos"/>
    <n v="270103008"/>
    <s v="Violencia Psicológica"/>
    <n v="0"/>
    <n v="4670.2353902703117"/>
    <n v="2781.8159342504036"/>
  </r>
  <r>
    <n v="13"/>
    <n v="13602"/>
    <s v="Metropolitana"/>
    <s v="El Monte"/>
    <n v="1"/>
    <s v="Prevalencia Violencia Psicológica General Año"/>
    <x v="0"/>
    <x v="0"/>
    <n v="1"/>
    <s v="Violencia psicológica"/>
    <s v="No sufrió violencia psicológica general en los últimos 12 meses"/>
    <n v="270103"/>
    <s v="Delitos violentos"/>
    <n v="270103008"/>
    <s v="Violencia Psicológica"/>
    <n v="0"/>
    <n v="0"/>
    <n v="43179.672989686318"/>
  </r>
  <r>
    <n v="13"/>
    <n v="13602"/>
    <s v="Metropolitana"/>
    <s v="El Monte"/>
    <n v="1"/>
    <s v="Prevalencia Violencia Psicológica General Año"/>
    <x v="0"/>
    <x v="0"/>
    <n v="1"/>
    <s v="Violencia psicológica"/>
    <s v="Sufrió violencia psicológica general en los últimos 12 meses"/>
    <n v="270103"/>
    <s v="Delitos violentos"/>
    <n v="270103008"/>
    <s v="Violencia Psicológica"/>
    <n v="0"/>
    <n v="0"/>
    <n v="22456.007422367504"/>
  </r>
  <r>
    <n v="13"/>
    <n v="13602"/>
    <s v="Metropolitana"/>
    <s v="El Monte"/>
    <n v="2"/>
    <s v="Prevalencia Violencia Psicológica General Vida (año o vida)"/>
    <x v="1"/>
    <x v="1"/>
    <n v="1"/>
    <s v="Violencia psicológica"/>
    <s v="No sufrió violencia psicológica antes ni durante los últimos doce meses"/>
    <n v="270103"/>
    <s v="Delitos violentos"/>
    <n v="270103008"/>
    <s v="Violencia Psicológica"/>
    <n v="0"/>
    <n v="0"/>
    <n v="43179.672989686318"/>
  </r>
  <r>
    <n v="13"/>
    <n v="13602"/>
    <s v="Metropolitana"/>
    <s v="El Monte"/>
    <n v="2"/>
    <s v="Prevalencia Violencia Psicológica General Vida (año o vida)"/>
    <x v="1"/>
    <x v="1"/>
    <n v="1"/>
    <s v="Violencia psicológica"/>
    <s v="Sufrió violencia psicológica antes o durante los últimos doce meses"/>
    <n v="270103"/>
    <s v="Delitos violentos"/>
    <n v="270103008"/>
    <s v="Violencia Psicológica"/>
    <n v="0"/>
    <n v="0"/>
    <n v="22456.007422367504"/>
  </r>
  <r>
    <n v="13"/>
    <n v="13602"/>
    <s v="Metropolitana"/>
    <s v="El Monte"/>
    <n v="3"/>
    <s v="Prevalencia Violencia Psicológica Grave Año"/>
    <x v="0"/>
    <x v="0"/>
    <n v="1"/>
    <s v="Violencia psicológica"/>
    <s v="No sufrió violencia psicológica grave en los últimos 12 meses"/>
    <n v="270103"/>
    <s v="Delitos violentos"/>
    <n v="270103008"/>
    <s v="Violencia Psicológica"/>
    <n v="0"/>
    <n v="0"/>
    <n v="52696.966936804827"/>
  </r>
  <r>
    <n v="13"/>
    <n v="13602"/>
    <s v="Metropolitana"/>
    <s v="El Monte"/>
    <n v="3"/>
    <s v="Prevalencia Violencia Psicológica Grave Año"/>
    <x v="0"/>
    <x v="0"/>
    <n v="1"/>
    <s v="Violencia psicológica"/>
    <s v="Sufrió violencia psicológica grave en los últimos 12 meses"/>
    <n v="270103"/>
    <s v="Delitos violentos"/>
    <n v="270103008"/>
    <s v="Violencia Psicológica"/>
    <n v="0"/>
    <n v="0"/>
    <n v="12938.713475248991"/>
  </r>
  <r>
    <n v="13"/>
    <n v="13602"/>
    <s v="Metropolitana"/>
    <s v="El Monte"/>
    <n v="4"/>
    <s v="Prevalencia Violencia Psicológica Leve Año"/>
    <x v="0"/>
    <x v="0"/>
    <n v="1"/>
    <s v="Violencia psicológica"/>
    <s v="No sufrió violencia psicológica leve en los últimos 12 meses"/>
    <n v="270103"/>
    <s v="Delitos violentos"/>
    <n v="270103008"/>
    <s v="Violencia Psicológica"/>
    <n v="0"/>
    <n v="0"/>
    <n v="43179.672989686318"/>
  </r>
  <r>
    <n v="13"/>
    <n v="13602"/>
    <s v="Metropolitana"/>
    <s v="El Monte"/>
    <n v="4"/>
    <s v="Prevalencia Violencia Psicológica Leve Año"/>
    <x v="0"/>
    <x v="0"/>
    <n v="1"/>
    <s v="Violencia psicológica"/>
    <s v="Sufrió violencia psicológica leve en los últimos 12 meses"/>
    <n v="270103"/>
    <s v="Delitos violentos"/>
    <n v="270103008"/>
    <s v="Violencia Psicológica"/>
    <n v="0"/>
    <n v="0"/>
    <n v="22456.007422367504"/>
  </r>
  <r>
    <n v="13"/>
    <n v="13603"/>
    <s v="Metropolitana"/>
    <s v="Isla de Maipo"/>
    <n v="1"/>
    <s v="Prevalencia Violencia Psicológica General Año"/>
    <x v="0"/>
    <x v="0"/>
    <n v="1"/>
    <s v="Violencia psicológica"/>
    <s v="No sufrió violencia psicológica general en los últimos 12 meses"/>
    <n v="270103"/>
    <s v="Delitos violentos"/>
    <n v="270103008"/>
    <s v="Violencia Psicológica"/>
    <n v="0"/>
    <n v="53162.272433398786"/>
    <n v="49719.712340789134"/>
  </r>
  <r>
    <n v="13"/>
    <n v="13603"/>
    <s v="Metropolitana"/>
    <s v="Isla de Maipo"/>
    <n v="1"/>
    <s v="Prevalencia Violencia Psicológica General Año"/>
    <x v="0"/>
    <x v="0"/>
    <n v="1"/>
    <s v="Violencia psicológica"/>
    <s v="Sufrió violencia psicológica general en los últimos 12 meses"/>
    <n v="270103"/>
    <s v="Delitos violentos"/>
    <n v="270103008"/>
    <s v="Violencia Psicológica"/>
    <n v="0"/>
    <n v="4198.4847425531143"/>
    <n v="9346.5435264245352"/>
  </r>
  <r>
    <n v="13"/>
    <n v="13603"/>
    <s v="Metropolitana"/>
    <s v="Isla de Maipo"/>
    <n v="2"/>
    <s v="Prevalencia Violencia Psicológica General Vida (año o vida)"/>
    <x v="1"/>
    <x v="1"/>
    <n v="1"/>
    <s v="Violencia psicológica"/>
    <s v="No sufrió violencia psicológica antes ni durante los últimos doce meses"/>
    <n v="270103"/>
    <s v="Delitos violentos"/>
    <n v="270103008"/>
    <s v="Violencia Psicológica"/>
    <n v="0"/>
    <n v="31628.397309327142"/>
    <n v="39331.599597632441"/>
  </r>
  <r>
    <n v="13"/>
    <n v="13603"/>
    <s v="Metropolitana"/>
    <s v="Isla de Maipo"/>
    <n v="2"/>
    <s v="Prevalencia Violencia Psicológica General Vida (año o vida)"/>
    <x v="1"/>
    <x v="1"/>
    <n v="1"/>
    <s v="Violencia psicológica"/>
    <s v="Sufrió violencia psicológica antes o durante los últimos doce meses"/>
    <n v="270103"/>
    <s v="Delitos violentos"/>
    <n v="270103008"/>
    <s v="Violencia Psicológica"/>
    <n v="0"/>
    <n v="25732.35986662476"/>
    <n v="19734.656269581232"/>
  </r>
  <r>
    <n v="13"/>
    <n v="13603"/>
    <s v="Metropolitana"/>
    <s v="Isla de Maipo"/>
    <n v="3"/>
    <s v="Prevalencia Violencia Psicológica Grave Año"/>
    <x v="0"/>
    <x v="0"/>
    <n v="1"/>
    <s v="Violencia psicológica"/>
    <s v="No sufrió violencia psicológica grave en los últimos 12 meses"/>
    <n v="270103"/>
    <s v="Delitos violentos"/>
    <n v="270103008"/>
    <s v="Violencia Psicológica"/>
    <n v="0"/>
    <n v="57360.757175951898"/>
    <n v="59066.25586721368"/>
  </r>
  <r>
    <n v="13"/>
    <n v="13603"/>
    <s v="Metropolitana"/>
    <s v="Isla de Maipo"/>
    <n v="4"/>
    <s v="Prevalencia Violencia Psicológica Leve Año"/>
    <x v="0"/>
    <x v="0"/>
    <n v="1"/>
    <s v="Violencia psicológica"/>
    <s v="No sufrió violencia psicológica leve en los últimos 12 meses"/>
    <n v="270103"/>
    <s v="Delitos violentos"/>
    <n v="270103008"/>
    <s v="Violencia Psicológica"/>
    <n v="0"/>
    <n v="53162.272433398786"/>
    <n v="49719.712340789134"/>
  </r>
  <r>
    <n v="13"/>
    <n v="13603"/>
    <s v="Metropolitana"/>
    <s v="Isla de Maipo"/>
    <n v="4"/>
    <s v="Prevalencia Violencia Psicológica Leve Año"/>
    <x v="0"/>
    <x v="0"/>
    <n v="1"/>
    <s v="Violencia psicológica"/>
    <s v="Sufrió violencia psicológica leve en los últimos 12 meses"/>
    <n v="270103"/>
    <s v="Delitos violentos"/>
    <n v="270103008"/>
    <s v="Violencia Psicológica"/>
    <n v="0"/>
    <n v="4198.4847425531143"/>
    <n v="9346.5435264245352"/>
  </r>
  <r>
    <n v="13"/>
    <n v="13604"/>
    <s v="Metropolitana"/>
    <s v="Padre Hurtado"/>
    <n v="1"/>
    <s v="Prevalencia Violencia Psicológica General Año"/>
    <x v="0"/>
    <x v="0"/>
    <n v="1"/>
    <s v="Violencia psicológica"/>
    <s v="No sufrió violencia psicológica general en los últimos 12 meses"/>
    <n v="270103"/>
    <s v="Delitos violentos"/>
    <n v="270103008"/>
    <s v="Violencia Psicológica"/>
    <n v="20095.363140073248"/>
    <n v="13434.635907743888"/>
    <n v="0"/>
  </r>
  <r>
    <n v="13"/>
    <n v="13604"/>
    <s v="Metropolitana"/>
    <s v="Padre Hurtado"/>
    <n v="1"/>
    <s v="Prevalencia Violencia Psicológica General Año"/>
    <x v="0"/>
    <x v="0"/>
    <n v="1"/>
    <s v="Violencia psicológica"/>
    <s v="Sufrió violencia psicológica general en los últimos 12 meses"/>
    <n v="270103"/>
    <s v="Delitos violentos"/>
    <n v="270103008"/>
    <s v="Violencia Psicológica"/>
    <n v="0"/>
    <n v="5405.8257428292691"/>
    <n v="0"/>
  </r>
  <r>
    <n v="13"/>
    <n v="13604"/>
    <s v="Metropolitana"/>
    <s v="Padre Hurtado"/>
    <n v="2"/>
    <s v="Prevalencia Violencia Psicológica General Vida (año o vida)"/>
    <x v="1"/>
    <x v="1"/>
    <n v="1"/>
    <s v="Violencia psicológica"/>
    <s v="No sufrió violencia psicológica antes ni durante los últimos doce meses"/>
    <n v="270103"/>
    <s v="Delitos violentos"/>
    <n v="270103008"/>
    <s v="Violencia Psicológica"/>
    <n v="10576.325063920945"/>
    <n v="13434.635907743888"/>
    <n v="0"/>
  </r>
  <r>
    <n v="13"/>
    <n v="13604"/>
    <s v="Metropolitana"/>
    <s v="Padre Hurtado"/>
    <n v="2"/>
    <s v="Prevalencia Violencia Psicológica General Vida (año o vida)"/>
    <x v="1"/>
    <x v="1"/>
    <n v="1"/>
    <s v="Violencia psicológica"/>
    <s v="Sufrió violencia psicológica antes o durante los últimos doce meses"/>
    <n v="270103"/>
    <s v="Delitos violentos"/>
    <n v="270103008"/>
    <s v="Violencia Psicológica"/>
    <n v="9519.0380761523047"/>
    <n v="5405.8257428292691"/>
    <n v="0"/>
  </r>
  <r>
    <n v="13"/>
    <n v="13604"/>
    <s v="Metropolitana"/>
    <s v="Padre Hurtado"/>
    <n v="3"/>
    <s v="Prevalencia Violencia Psicológica Grave Año"/>
    <x v="0"/>
    <x v="0"/>
    <n v="1"/>
    <s v="Violencia psicológica"/>
    <s v="No sufrió violencia psicológica grave en los últimos 12 meses"/>
    <n v="270103"/>
    <s v="Delitos violentos"/>
    <n v="270103008"/>
    <s v="Violencia Psicológica"/>
    <n v="20095.363140073248"/>
    <n v="13434.635907743888"/>
    <n v="0"/>
  </r>
  <r>
    <n v="13"/>
    <n v="13604"/>
    <s v="Metropolitana"/>
    <s v="Padre Hurtado"/>
    <n v="3"/>
    <s v="Prevalencia Violencia Psicológica Grave Año"/>
    <x v="0"/>
    <x v="0"/>
    <n v="1"/>
    <s v="Violencia psicológica"/>
    <s v="Sufrió violencia psicológica grave en los últimos 12 meses"/>
    <n v="270103"/>
    <s v="Delitos violentos"/>
    <n v="270103008"/>
    <s v="Violencia Psicológica"/>
    <n v="0"/>
    <n v="5405.8257428292691"/>
    <n v="0"/>
  </r>
  <r>
    <n v="13"/>
    <n v="13604"/>
    <s v="Metropolitana"/>
    <s v="Padre Hurtado"/>
    <n v="4"/>
    <s v="Prevalencia Violencia Psicológica Leve Año"/>
    <x v="0"/>
    <x v="0"/>
    <n v="1"/>
    <s v="Violencia psicológica"/>
    <s v="No sufrió violencia psicológica leve en los últimos 12 meses"/>
    <n v="270103"/>
    <s v="Delitos violentos"/>
    <n v="270103008"/>
    <s v="Violencia Psicológica"/>
    <n v="20095.363140073248"/>
    <n v="13434.635907743888"/>
    <n v="0"/>
  </r>
  <r>
    <n v="13"/>
    <n v="13604"/>
    <s v="Metropolitana"/>
    <s v="Padre Hurtado"/>
    <n v="4"/>
    <s v="Prevalencia Violencia Psicológica Leve Año"/>
    <x v="0"/>
    <x v="0"/>
    <n v="1"/>
    <s v="Violencia psicológica"/>
    <s v="Sufrió violencia psicológica leve en los últimos 12 meses"/>
    <n v="270103"/>
    <s v="Delitos violentos"/>
    <n v="270103008"/>
    <s v="Violencia Psicológica"/>
    <n v="0"/>
    <n v="5405.8257428292691"/>
    <n v="0"/>
  </r>
  <r>
    <n v="13"/>
    <n v="13605"/>
    <s v="Metropolitana"/>
    <s v="Peñaflor"/>
    <n v="1"/>
    <s v="Prevalencia Violencia Psicológica General Año"/>
    <x v="0"/>
    <x v="0"/>
    <n v="1"/>
    <s v="Violencia psicológica"/>
    <s v="No sufrió violencia psicológica general en los últimos 12 meses"/>
    <n v="270103"/>
    <s v="Delitos violentos"/>
    <n v="270103008"/>
    <s v="Violencia Psicológica"/>
    <n v="24734.039507586604"/>
    <n v="36675.271346471083"/>
    <n v="27253.8945098156"/>
  </r>
  <r>
    <n v="13"/>
    <n v="13605"/>
    <s v="Metropolitana"/>
    <s v="Peñaflor"/>
    <n v="1"/>
    <s v="Prevalencia Violencia Psicológica General Año"/>
    <x v="0"/>
    <x v="0"/>
    <n v="1"/>
    <s v="Violencia psicológica"/>
    <s v="Sufrió violencia psicológica general en los últimos 12 meses"/>
    <n v="270103"/>
    <s v="Delitos violentos"/>
    <n v="270103008"/>
    <s v="Violencia Psicológica"/>
    <n v="0"/>
    <n v="7566.2507466112447"/>
    <n v="10786.164068095264"/>
  </r>
  <r>
    <n v="13"/>
    <n v="13605"/>
    <s v="Metropolitana"/>
    <s v="Peñaflor"/>
    <n v="2"/>
    <s v="Prevalencia Violencia Psicológica General Vida (año o vida)"/>
    <x v="1"/>
    <x v="1"/>
    <n v="1"/>
    <s v="Violencia psicológica"/>
    <s v="No sufrió violencia psicológica antes ni durante los últimos doce meses"/>
    <n v="270103"/>
    <s v="Delitos violentos"/>
    <n v="270103008"/>
    <s v="Violencia Psicológica"/>
    <n v="17035.213283710276"/>
    <n v="15285.505235263445"/>
    <n v="12409.615159520481"/>
  </r>
  <r>
    <n v="13"/>
    <n v="13605"/>
    <s v="Metropolitana"/>
    <s v="Peñaflor"/>
    <n v="2"/>
    <s v="Prevalencia Violencia Psicológica General Vida (año o vida)"/>
    <x v="1"/>
    <x v="1"/>
    <n v="1"/>
    <s v="Violencia psicológica"/>
    <s v="Sufrió violencia psicológica antes o durante los últimos doce meses"/>
    <n v="270103"/>
    <s v="Delitos violentos"/>
    <n v="270103008"/>
    <s v="Violencia Psicológica"/>
    <n v="7698.8262238763236"/>
    <n v="28956.016857818886"/>
    <n v="25630.443418390376"/>
  </r>
  <r>
    <n v="13"/>
    <n v="13605"/>
    <s v="Metropolitana"/>
    <s v="Peñaflor"/>
    <n v="3"/>
    <s v="Prevalencia Violencia Psicológica Grave Año"/>
    <x v="0"/>
    <x v="0"/>
    <n v="1"/>
    <s v="Violencia psicológica"/>
    <s v="No sufrió violencia psicológica grave en los últimos 12 meses"/>
    <n v="270103"/>
    <s v="Delitos violentos"/>
    <n v="270103008"/>
    <s v="Violencia Psicológica"/>
    <n v="24734.039507586604"/>
    <n v="44241.522093082327"/>
    <n v="38040.058577910859"/>
  </r>
  <r>
    <n v="13"/>
    <n v="13605"/>
    <s v="Metropolitana"/>
    <s v="Peñaflor"/>
    <n v="4"/>
    <s v="Prevalencia Violencia Psicológica Leve Año"/>
    <x v="0"/>
    <x v="0"/>
    <n v="1"/>
    <s v="Violencia psicológica"/>
    <s v="No sufrió violencia psicológica leve en los últimos 12 meses"/>
    <n v="270103"/>
    <s v="Delitos violentos"/>
    <n v="270103008"/>
    <s v="Violencia Psicológica"/>
    <n v="24734.039507586604"/>
    <n v="36675.271346471083"/>
    <n v="27253.8945098156"/>
  </r>
  <r>
    <n v="13"/>
    <n v="13605"/>
    <s v="Metropolitana"/>
    <s v="Peñaflor"/>
    <n v="4"/>
    <s v="Prevalencia Violencia Psicológica Leve Año"/>
    <x v="0"/>
    <x v="0"/>
    <n v="1"/>
    <s v="Violencia psicológica"/>
    <s v="Sufrió violencia psicológica leve en los últimos 12 meses"/>
    <n v="270103"/>
    <s v="Delitos violentos"/>
    <n v="270103008"/>
    <s v="Violencia Psicológica"/>
    <n v="0"/>
    <n v="7566.2507466112447"/>
    <n v="10786.164068095264"/>
  </r>
  <r>
    <n v="14"/>
    <n v="14101"/>
    <s v="Los Ríos"/>
    <s v="Valdivia"/>
    <n v="1"/>
    <s v="Prevalencia Violencia Psicológica General Año"/>
    <x v="0"/>
    <x v="0"/>
    <n v="1"/>
    <s v="Violencia psicológica"/>
    <s v="No sufrió violencia psicológica general en los últimos 12 meses"/>
    <n v="270103"/>
    <s v="Delitos violentos"/>
    <n v="270103008"/>
    <s v="Violencia Psicológica"/>
    <n v="21318.498390433175"/>
    <n v="27956.979904501379"/>
    <n v="24813.749896483136"/>
  </r>
  <r>
    <n v="14"/>
    <n v="14101"/>
    <s v="Los Ríos"/>
    <s v="Valdivia"/>
    <n v="1"/>
    <s v="Prevalencia Violencia Psicológica General Año"/>
    <x v="0"/>
    <x v="0"/>
    <n v="1"/>
    <s v="Violencia psicológica"/>
    <s v="Sufrió violencia psicológica general en los últimos 12 meses"/>
    <n v="270103"/>
    <s v="Delitos violentos"/>
    <n v="270103008"/>
    <s v="Violencia Psicológica"/>
    <n v="6609.628024822825"/>
    <n v="3539.7551073808054"/>
    <n v="7907.8519575607643"/>
  </r>
  <r>
    <n v="14"/>
    <n v="14101"/>
    <s v="Los Ríos"/>
    <s v="Valdivia"/>
    <n v="2"/>
    <s v="Prevalencia Violencia Psicológica General Vida (año o vida)"/>
    <x v="1"/>
    <x v="1"/>
    <n v="1"/>
    <s v="Violencia psicológica"/>
    <s v="No sufrió violencia psicológica antes ni durante los últimos doce meses"/>
    <n v="270103"/>
    <s v="Delitos violentos"/>
    <n v="270103008"/>
    <s v="Violencia Psicológica"/>
    <n v="19365.598110135987"/>
    <n v="25683.775853967294"/>
    <n v="17602.331308563756"/>
  </r>
  <r>
    <n v="14"/>
    <n v="14101"/>
    <s v="Los Ríos"/>
    <s v="Valdivia"/>
    <n v="2"/>
    <s v="Prevalencia Violencia Psicológica General Vida (año o vida)"/>
    <x v="1"/>
    <x v="1"/>
    <n v="1"/>
    <s v="Violencia psicológica"/>
    <s v="Sufrió violencia psicológica antes o durante los últimos doce meses"/>
    <n v="270103"/>
    <s v="Delitos violentos"/>
    <n v="270103008"/>
    <s v="Violencia Psicológica"/>
    <n v="8562.5283051200131"/>
    <n v="5812.9591579148864"/>
    <n v="15119.270545480191"/>
  </r>
  <r>
    <n v="14"/>
    <n v="14101"/>
    <s v="Los Ríos"/>
    <s v="Valdivia"/>
    <n v="3"/>
    <s v="Prevalencia Violencia Psicológica Grave Año"/>
    <x v="0"/>
    <x v="0"/>
    <n v="1"/>
    <s v="Violencia psicológica"/>
    <s v="No sufrió violencia psicológica grave en los últimos 12 meses"/>
    <n v="270103"/>
    <s v="Delitos violentos"/>
    <n v="270103008"/>
    <s v="Violencia Psicológica"/>
    <n v="26248.179292280198"/>
    <n v="30696.406726459703"/>
    <n v="31804.18204820418"/>
  </r>
  <r>
    <n v="14"/>
    <n v="14101"/>
    <s v="Los Ríos"/>
    <s v="Valdivia"/>
    <n v="3"/>
    <s v="Prevalencia Violencia Psicológica Grave Año"/>
    <x v="0"/>
    <x v="0"/>
    <n v="1"/>
    <s v="Violencia psicológica"/>
    <s v="Sufrió violencia psicológica grave en los últimos 12 meses"/>
    <n v="270103"/>
    <s v="Delitos violentos"/>
    <n v="270103008"/>
    <s v="Violencia Psicológica"/>
    <n v="1484.7182952055716"/>
    <n v="800.32828542246796"/>
    <n v="917.41980583971724"/>
  </r>
  <r>
    <n v="14"/>
    <n v="14101"/>
    <s v="Los Ríos"/>
    <s v="Valdivia"/>
    <n v="3"/>
    <s v="Prevalencia Violencia Psicológica Grave Año"/>
    <x v="0"/>
    <x v="0"/>
    <n v="1"/>
    <s v="Violencia psicológica"/>
    <s v="Sin Datos"/>
    <n v="270103"/>
    <s v="Delitos violentos"/>
    <n v="270103008"/>
    <s v="Violencia Psicológica"/>
    <n v="195.22882777022974"/>
    <n v="0"/>
    <n v="0"/>
  </r>
  <r>
    <n v="14"/>
    <n v="14101"/>
    <s v="Los Ríos"/>
    <s v="Valdivia"/>
    <n v="4"/>
    <s v="Prevalencia Violencia Psicológica Leve Año"/>
    <x v="0"/>
    <x v="0"/>
    <n v="1"/>
    <s v="Violencia psicológica"/>
    <s v="No sufrió violencia psicológica leve en los últimos 12 meses"/>
    <n v="270103"/>
    <s v="Delitos violentos"/>
    <n v="270103008"/>
    <s v="Violencia Psicológica"/>
    <n v="21593.287555539235"/>
    <n v="27956.979904501379"/>
    <n v="24813.749896483136"/>
  </r>
  <r>
    <n v="14"/>
    <n v="14101"/>
    <s v="Los Ríos"/>
    <s v="Valdivia"/>
    <n v="4"/>
    <s v="Prevalencia Violencia Psicológica Leve Año"/>
    <x v="0"/>
    <x v="0"/>
    <n v="1"/>
    <s v="Violencia psicológica"/>
    <s v="Sufrió violencia psicológica leve en los últimos 12 meses"/>
    <n v="270103"/>
    <s v="Delitos violentos"/>
    <n v="270103008"/>
    <s v="Violencia Psicológica"/>
    <n v="6334.838859716765"/>
    <n v="3539.7551073808054"/>
    <n v="7907.8519575607643"/>
  </r>
  <r>
    <n v="14"/>
    <n v="14103"/>
    <s v="Los Ríos"/>
    <s v="Lanco"/>
    <n v="1"/>
    <s v="Prevalencia Violencia Psicológica General Año"/>
    <x v="0"/>
    <x v="0"/>
    <n v="1"/>
    <s v="Violencia psicológica"/>
    <s v="No sufrió violencia psicológica general en los últimos 12 meses"/>
    <n v="270103"/>
    <s v="Delitos violentos"/>
    <n v="270103008"/>
    <s v="Violencia Psicológica"/>
    <n v="0"/>
    <n v="13710.003983385306"/>
    <n v="0"/>
  </r>
  <r>
    <n v="14"/>
    <n v="14103"/>
    <s v="Los Ríos"/>
    <s v="Lanco"/>
    <n v="1"/>
    <s v="Prevalencia Violencia Psicológica General Año"/>
    <x v="0"/>
    <x v="0"/>
    <n v="1"/>
    <s v="Violencia psicológica"/>
    <s v="Sufrió violencia psicológica general en los últimos 12 meses"/>
    <n v="270103"/>
    <s v="Delitos violentos"/>
    <n v="270103008"/>
    <s v="Violencia Psicológica"/>
    <n v="0"/>
    <n v="5154.5119878153491"/>
    <n v="0"/>
  </r>
  <r>
    <n v="14"/>
    <n v="14103"/>
    <s v="Los Ríos"/>
    <s v="Lanco"/>
    <n v="2"/>
    <s v="Prevalencia Violencia Psicológica General Vida (año o vida)"/>
    <x v="1"/>
    <x v="1"/>
    <n v="1"/>
    <s v="Violencia psicológica"/>
    <s v="No sufrió violencia psicológica antes ni durante los últimos doce meses"/>
    <n v="270103"/>
    <s v="Delitos violentos"/>
    <n v="270103008"/>
    <s v="Violencia Psicológica"/>
    <n v="0"/>
    <n v="9104.9540205011635"/>
    <n v="0"/>
  </r>
  <r>
    <n v="14"/>
    <n v="14103"/>
    <s v="Los Ríos"/>
    <s v="Lanco"/>
    <n v="2"/>
    <s v="Prevalencia Violencia Psicológica General Vida (año o vida)"/>
    <x v="1"/>
    <x v="1"/>
    <n v="1"/>
    <s v="Violencia psicológica"/>
    <s v="Sufrió violencia psicológica antes o durante los últimos doce meses"/>
    <n v="270103"/>
    <s v="Delitos violentos"/>
    <n v="270103008"/>
    <s v="Violencia Psicológica"/>
    <n v="0"/>
    <n v="9759.5619506994917"/>
    <n v="0"/>
  </r>
  <r>
    <n v="14"/>
    <n v="14103"/>
    <s v="Los Ríos"/>
    <s v="Lanco"/>
    <n v="3"/>
    <s v="Prevalencia Violencia Psicológica Grave Año"/>
    <x v="0"/>
    <x v="0"/>
    <n v="1"/>
    <s v="Violencia psicológica"/>
    <s v="No sufrió violencia psicológica grave en los últimos 12 meses"/>
    <n v="270103"/>
    <s v="Delitos violentos"/>
    <n v="270103008"/>
    <s v="Violencia Psicológica"/>
    <n v="0"/>
    <n v="18864.515971200657"/>
    <n v="0"/>
  </r>
  <r>
    <n v="14"/>
    <n v="14103"/>
    <s v="Los Ríos"/>
    <s v="Lanco"/>
    <n v="4"/>
    <s v="Prevalencia Violencia Psicológica Leve Año"/>
    <x v="0"/>
    <x v="0"/>
    <n v="1"/>
    <s v="Violencia psicológica"/>
    <s v="No sufrió violencia psicológica leve en los últimos 12 meses"/>
    <n v="270103"/>
    <s v="Delitos violentos"/>
    <n v="270103008"/>
    <s v="Violencia Psicológica"/>
    <n v="0"/>
    <n v="13710.003983385306"/>
    <n v="0"/>
  </r>
  <r>
    <n v="14"/>
    <n v="14103"/>
    <s v="Los Ríos"/>
    <s v="Lanco"/>
    <n v="4"/>
    <s v="Prevalencia Violencia Psicológica Leve Año"/>
    <x v="0"/>
    <x v="0"/>
    <n v="1"/>
    <s v="Violencia psicológica"/>
    <s v="Sufrió violencia psicológica leve en los últimos 12 meses"/>
    <n v="270103"/>
    <s v="Delitos violentos"/>
    <n v="270103008"/>
    <s v="Violencia Psicológica"/>
    <n v="0"/>
    <n v="5154.5119878153491"/>
    <n v="0"/>
  </r>
  <r>
    <n v="14"/>
    <n v="14104"/>
    <s v="Los Ríos"/>
    <s v="Los Lagos"/>
    <n v="1"/>
    <s v="Prevalencia Violencia Psicológica General Año"/>
    <x v="0"/>
    <x v="0"/>
    <n v="1"/>
    <s v="Violencia psicológica"/>
    <s v="No sufrió violencia psicológica general en los últimos 12 meses"/>
    <n v="270103"/>
    <s v="Delitos violentos"/>
    <n v="270103008"/>
    <s v="Violencia Psicológica"/>
    <n v="0"/>
    <n v="5207.2281992888211"/>
    <n v="0"/>
  </r>
  <r>
    <n v="14"/>
    <n v="14104"/>
    <s v="Los Ríos"/>
    <s v="Los Lagos"/>
    <n v="2"/>
    <s v="Prevalencia Violencia Psicológica General Vida (año o vida)"/>
    <x v="1"/>
    <x v="1"/>
    <n v="1"/>
    <s v="Violencia psicológica"/>
    <s v="No sufrió violencia psicológica antes ni durante los últimos doce meses"/>
    <n v="270103"/>
    <s v="Delitos violentos"/>
    <n v="270103008"/>
    <s v="Violencia Psicológica"/>
    <n v="0"/>
    <n v="5207.2281992888211"/>
    <n v="0"/>
  </r>
  <r>
    <n v="14"/>
    <n v="14104"/>
    <s v="Los Ríos"/>
    <s v="Los Lagos"/>
    <n v="3"/>
    <s v="Prevalencia Violencia Psicológica Grave Año"/>
    <x v="0"/>
    <x v="0"/>
    <n v="1"/>
    <s v="Violencia psicológica"/>
    <s v="No sufrió violencia psicológica grave en los últimos 12 meses"/>
    <n v="270103"/>
    <s v="Delitos violentos"/>
    <n v="270103008"/>
    <s v="Violencia Psicológica"/>
    <n v="0"/>
    <n v="5207.2281992888211"/>
    <n v="0"/>
  </r>
  <r>
    <n v="14"/>
    <n v="14104"/>
    <s v="Los Ríos"/>
    <s v="Los Lagos"/>
    <n v="4"/>
    <s v="Prevalencia Violencia Psicológica Leve Año"/>
    <x v="0"/>
    <x v="0"/>
    <n v="1"/>
    <s v="Violencia psicológica"/>
    <s v="No sufrió violencia psicológica leve en los últimos 12 meses"/>
    <n v="270103"/>
    <s v="Delitos violentos"/>
    <n v="270103008"/>
    <s v="Violencia Psicológica"/>
    <n v="0"/>
    <n v="5207.2281992888211"/>
    <n v="0"/>
  </r>
  <r>
    <n v="14"/>
    <n v="14105"/>
    <s v="Los Ríos"/>
    <s v="Máfil"/>
    <n v="1"/>
    <s v="Prevalencia Violencia Psicológica General Año"/>
    <x v="0"/>
    <x v="0"/>
    <n v="1"/>
    <s v="Violencia psicológica"/>
    <s v="No sufrió violencia psicológica general en los últimos 12 meses"/>
    <n v="270103"/>
    <s v="Delitos violentos"/>
    <n v="270103008"/>
    <s v="Violencia Psicológica"/>
    <n v="0"/>
    <n v="7710.3880155642228"/>
    <n v="0"/>
  </r>
  <r>
    <n v="14"/>
    <n v="14105"/>
    <s v="Los Ríos"/>
    <s v="Máfil"/>
    <n v="1"/>
    <s v="Prevalencia Violencia Psicológica General Año"/>
    <x v="0"/>
    <x v="0"/>
    <n v="1"/>
    <s v="Violencia psicológica"/>
    <s v="Sufrió violencia psicológica general en los últimos 12 meses"/>
    <n v="270103"/>
    <s v="Delitos violentos"/>
    <n v="270103008"/>
    <s v="Violencia Psicológica"/>
    <n v="0"/>
    <n v="3651.4655735179026"/>
    <n v="0"/>
  </r>
  <r>
    <n v="14"/>
    <n v="14105"/>
    <s v="Los Ríos"/>
    <s v="Máfil"/>
    <n v="2"/>
    <s v="Prevalencia Violencia Psicológica General Vida (año o vida)"/>
    <x v="1"/>
    <x v="1"/>
    <n v="1"/>
    <s v="Violencia psicológica"/>
    <s v="No sufrió violencia psicológica antes ni durante los últimos doce meses"/>
    <n v="270103"/>
    <s v="Delitos violentos"/>
    <n v="270103008"/>
    <s v="Violencia Psicológica"/>
    <n v="0"/>
    <n v="7710.3880155642228"/>
    <n v="0"/>
  </r>
  <r>
    <n v="14"/>
    <n v="14105"/>
    <s v="Los Ríos"/>
    <s v="Máfil"/>
    <n v="2"/>
    <s v="Prevalencia Violencia Psicológica General Vida (año o vida)"/>
    <x v="1"/>
    <x v="1"/>
    <n v="1"/>
    <s v="Violencia psicológica"/>
    <s v="Sufrió violencia psicológica antes o durante los últimos doce meses"/>
    <n v="270103"/>
    <s v="Delitos violentos"/>
    <n v="270103008"/>
    <s v="Violencia Psicológica"/>
    <n v="0"/>
    <n v="3651.4655735179026"/>
    <n v="0"/>
  </r>
  <r>
    <n v="14"/>
    <n v="14105"/>
    <s v="Los Ríos"/>
    <s v="Máfil"/>
    <n v="3"/>
    <s v="Prevalencia Violencia Psicológica Grave Año"/>
    <x v="0"/>
    <x v="0"/>
    <n v="1"/>
    <s v="Violencia psicológica"/>
    <s v="No sufrió violencia psicológica grave en los últimos 12 meses"/>
    <n v="270103"/>
    <s v="Delitos violentos"/>
    <n v="270103008"/>
    <s v="Violencia Psicológica"/>
    <n v="0"/>
    <n v="7710.3880155642228"/>
    <n v="0"/>
  </r>
  <r>
    <n v="14"/>
    <n v="14105"/>
    <s v="Los Ríos"/>
    <s v="Máfil"/>
    <n v="3"/>
    <s v="Prevalencia Violencia Psicológica Grave Año"/>
    <x v="0"/>
    <x v="0"/>
    <n v="1"/>
    <s v="Violencia psicológica"/>
    <s v="Sufrió violencia psicológica grave en los últimos 12 meses"/>
    <n v="270103"/>
    <s v="Delitos violentos"/>
    <n v="270103008"/>
    <s v="Violencia Psicológica"/>
    <n v="0"/>
    <n v="3651.4655735179026"/>
    <n v="0"/>
  </r>
  <r>
    <n v="14"/>
    <n v="14105"/>
    <s v="Los Ríos"/>
    <s v="Máfil"/>
    <n v="4"/>
    <s v="Prevalencia Violencia Psicológica Leve Año"/>
    <x v="0"/>
    <x v="0"/>
    <n v="1"/>
    <s v="Violencia psicológica"/>
    <s v="No sufrió violencia psicológica leve en los últimos 12 meses"/>
    <n v="270103"/>
    <s v="Delitos violentos"/>
    <n v="270103008"/>
    <s v="Violencia Psicológica"/>
    <n v="0"/>
    <n v="7710.3880155642228"/>
    <n v="0"/>
  </r>
  <r>
    <n v="14"/>
    <n v="14105"/>
    <s v="Los Ríos"/>
    <s v="Máfil"/>
    <n v="4"/>
    <s v="Prevalencia Violencia Psicológica Leve Año"/>
    <x v="0"/>
    <x v="0"/>
    <n v="1"/>
    <s v="Violencia psicológica"/>
    <s v="Sufrió violencia psicológica leve en los últimos 12 meses"/>
    <n v="270103"/>
    <s v="Delitos violentos"/>
    <n v="270103008"/>
    <s v="Violencia Psicológica"/>
    <n v="0"/>
    <n v="3651.4655735179026"/>
    <n v="0"/>
  </r>
  <r>
    <n v="14"/>
    <n v="14106"/>
    <s v="Los Ríos"/>
    <s v="Mariquina"/>
    <n v="1"/>
    <s v="Prevalencia Violencia Psicológica General Año"/>
    <x v="0"/>
    <x v="0"/>
    <n v="1"/>
    <s v="Violencia psicológica"/>
    <s v="No sufrió violencia psicológica general en los últimos 12 meses"/>
    <n v="270103"/>
    <s v="Delitos violentos"/>
    <n v="270103008"/>
    <s v="Violencia Psicológica"/>
    <n v="0"/>
    <n v="32317.356186845125"/>
    <n v="0"/>
  </r>
  <r>
    <n v="14"/>
    <n v="14106"/>
    <s v="Los Ríos"/>
    <s v="Mariquina"/>
    <n v="2"/>
    <s v="Prevalencia Violencia Psicológica General Vida (año o vida)"/>
    <x v="1"/>
    <x v="1"/>
    <n v="1"/>
    <s v="Violencia psicológica"/>
    <s v="No sufrió violencia psicológica antes ni durante los últimos doce meses"/>
    <n v="270103"/>
    <s v="Delitos violentos"/>
    <n v="270103008"/>
    <s v="Violencia Psicológica"/>
    <n v="0"/>
    <n v="27691.105443025426"/>
    <n v="0"/>
  </r>
  <r>
    <n v="14"/>
    <n v="14106"/>
    <s v="Los Ríos"/>
    <s v="Mariquina"/>
    <n v="2"/>
    <s v="Prevalencia Violencia Psicológica General Vida (año o vida)"/>
    <x v="1"/>
    <x v="1"/>
    <n v="1"/>
    <s v="Violencia psicológica"/>
    <s v="Sufrió violencia psicológica antes o durante los últimos doce meses"/>
    <n v="270103"/>
    <s v="Delitos violentos"/>
    <n v="270103008"/>
    <s v="Violencia Psicológica"/>
    <n v="0"/>
    <n v="4626.2507438197053"/>
    <n v="0"/>
  </r>
  <r>
    <n v="14"/>
    <n v="14106"/>
    <s v="Los Ríos"/>
    <s v="Mariquina"/>
    <n v="3"/>
    <s v="Prevalencia Violencia Psicológica Grave Año"/>
    <x v="0"/>
    <x v="0"/>
    <n v="1"/>
    <s v="Violencia psicológica"/>
    <s v="No sufrió violencia psicológica grave en los últimos 12 meses"/>
    <n v="270103"/>
    <s v="Delitos violentos"/>
    <n v="270103008"/>
    <s v="Violencia Psicológica"/>
    <n v="0"/>
    <n v="32317.356186845125"/>
    <n v="0"/>
  </r>
  <r>
    <n v="14"/>
    <n v="14106"/>
    <s v="Los Ríos"/>
    <s v="Mariquina"/>
    <n v="4"/>
    <s v="Prevalencia Violencia Psicológica Leve Año"/>
    <x v="0"/>
    <x v="0"/>
    <n v="1"/>
    <s v="Violencia psicológica"/>
    <s v="No sufrió violencia psicológica leve en los últimos 12 meses"/>
    <n v="270103"/>
    <s v="Delitos violentos"/>
    <n v="270103008"/>
    <s v="Violencia Psicológica"/>
    <n v="0"/>
    <n v="32317.356186845125"/>
    <n v="0"/>
  </r>
  <r>
    <n v="14"/>
    <n v="14107"/>
    <s v="Los Ríos"/>
    <s v="Paillaco"/>
    <n v="1"/>
    <s v="Prevalencia Violencia Psicológica General Año"/>
    <x v="0"/>
    <x v="0"/>
    <n v="1"/>
    <s v="Violencia psicológica"/>
    <s v="No sufrió violencia psicológica general en los últimos 12 meses"/>
    <n v="270103"/>
    <s v="Delitos violentos"/>
    <n v="270103008"/>
    <s v="Violencia Psicológica"/>
    <n v="0"/>
    <n v="9180.3135910964102"/>
    <n v="0"/>
  </r>
  <r>
    <n v="14"/>
    <n v="14107"/>
    <s v="Los Ríos"/>
    <s v="Paillaco"/>
    <n v="2"/>
    <s v="Prevalencia Violencia Psicológica General Vida (año o vida)"/>
    <x v="1"/>
    <x v="1"/>
    <n v="1"/>
    <s v="Violencia psicológica"/>
    <s v="No sufrió violencia psicológica antes ni durante los últimos doce meses"/>
    <n v="270103"/>
    <s v="Delitos violentos"/>
    <n v="270103008"/>
    <s v="Violencia Psicológica"/>
    <n v="0"/>
    <n v="9180.3135910964102"/>
    <n v="0"/>
  </r>
  <r>
    <n v="14"/>
    <n v="14107"/>
    <s v="Los Ríos"/>
    <s v="Paillaco"/>
    <n v="3"/>
    <s v="Prevalencia Violencia Psicológica Grave Año"/>
    <x v="0"/>
    <x v="0"/>
    <n v="1"/>
    <s v="Violencia psicológica"/>
    <s v="No sufrió violencia psicológica grave en los últimos 12 meses"/>
    <n v="270103"/>
    <s v="Delitos violentos"/>
    <n v="270103008"/>
    <s v="Violencia Psicológica"/>
    <n v="0"/>
    <n v="9180.3135910964102"/>
    <n v="0"/>
  </r>
  <r>
    <n v="14"/>
    <n v="14107"/>
    <s v="Los Ríos"/>
    <s v="Paillaco"/>
    <n v="4"/>
    <s v="Prevalencia Violencia Psicológica Leve Año"/>
    <x v="0"/>
    <x v="0"/>
    <n v="1"/>
    <s v="Violencia psicológica"/>
    <s v="No sufrió violencia psicológica leve en los últimos 12 meses"/>
    <n v="270103"/>
    <s v="Delitos violentos"/>
    <n v="270103008"/>
    <s v="Violencia Psicológica"/>
    <n v="0"/>
    <n v="9180.3135910964102"/>
    <n v="0"/>
  </r>
  <r>
    <n v="14"/>
    <n v="14108"/>
    <s v="Los Ríos"/>
    <s v="Panguipulli"/>
    <n v="1"/>
    <s v="Prevalencia Violencia Psicológica General Año"/>
    <x v="0"/>
    <x v="0"/>
    <n v="1"/>
    <s v="Violencia psicológica"/>
    <s v="No sufrió violencia psicológica general en los últimos 12 meses"/>
    <n v="270103"/>
    <s v="Delitos violentos"/>
    <n v="270103008"/>
    <s v="Violencia Psicológica"/>
    <n v="13153.918522108504"/>
    <n v="16956.107789404221"/>
    <n v="31825.840706084284"/>
  </r>
  <r>
    <n v="14"/>
    <n v="14108"/>
    <s v="Los Ríos"/>
    <s v="Panguipulli"/>
    <n v="1"/>
    <s v="Prevalencia Violencia Psicológica General Año"/>
    <x v="0"/>
    <x v="0"/>
    <n v="1"/>
    <s v="Violencia psicológica"/>
    <s v="Sufrió violencia psicológica general en los últimos 12 meses"/>
    <n v="270103"/>
    <s v="Delitos violentos"/>
    <n v="270103008"/>
    <s v="Violencia Psicológica"/>
    <n v="1630.6981782934686"/>
    <n v="848.18603727051561"/>
    <n v="3664.1287514861169"/>
  </r>
  <r>
    <n v="14"/>
    <n v="14108"/>
    <s v="Los Ríos"/>
    <s v="Panguipulli"/>
    <n v="2"/>
    <s v="Prevalencia Violencia Psicológica General Vida (año o vida)"/>
    <x v="1"/>
    <x v="1"/>
    <n v="1"/>
    <s v="Violencia psicológica"/>
    <s v="No sufrió violencia psicológica antes ni durante los últimos doce meses"/>
    <n v="270103"/>
    <s v="Delitos violentos"/>
    <n v="270103008"/>
    <s v="Violencia Psicológica"/>
    <n v="11853.921372979445"/>
    <n v="13274.168349811385"/>
    <n v="28822.808545336415"/>
  </r>
  <r>
    <n v="14"/>
    <n v="14108"/>
    <s v="Los Ríos"/>
    <s v="Panguipulli"/>
    <n v="2"/>
    <s v="Prevalencia Violencia Psicológica General Vida (año o vida)"/>
    <x v="1"/>
    <x v="1"/>
    <n v="1"/>
    <s v="Violencia psicológica"/>
    <s v="Sufrió violencia psicológica antes o durante los últimos doce meses"/>
    <n v="270103"/>
    <s v="Delitos violentos"/>
    <n v="270103008"/>
    <s v="Violencia Psicológica"/>
    <n v="2930.6953274225275"/>
    <n v="4530.1254768633589"/>
    <n v="6667.160912233986"/>
  </r>
  <r>
    <n v="14"/>
    <n v="14108"/>
    <s v="Los Ríos"/>
    <s v="Panguipulli"/>
    <n v="3"/>
    <s v="Prevalencia Violencia Psicológica Grave Año"/>
    <x v="0"/>
    <x v="0"/>
    <n v="1"/>
    <s v="Violencia psicológica"/>
    <s v="No sufrió violencia psicológica grave en los últimos 12 meses"/>
    <n v="270103"/>
    <s v="Delitos violentos"/>
    <n v="270103008"/>
    <s v="Violencia Psicológica"/>
    <n v="13798.215354790889"/>
    <n v="16956.107789404221"/>
    <n v="35489.969457570405"/>
  </r>
  <r>
    <n v="14"/>
    <n v="14108"/>
    <s v="Los Ríos"/>
    <s v="Panguipulli"/>
    <n v="3"/>
    <s v="Prevalencia Violencia Psicológica Grave Año"/>
    <x v="0"/>
    <x v="0"/>
    <n v="1"/>
    <s v="Violencia psicológica"/>
    <s v="Sufrió violencia psicológica grave en los últimos 12 meses"/>
    <n v="270103"/>
    <s v="Delitos violentos"/>
    <n v="270103008"/>
    <s v="Violencia Psicológica"/>
    <n v="986.40134561108414"/>
    <n v="848.18603727051561"/>
    <n v="0"/>
  </r>
  <r>
    <n v="14"/>
    <n v="14108"/>
    <s v="Los Ríos"/>
    <s v="Panguipulli"/>
    <n v="4"/>
    <s v="Prevalencia Violencia Psicológica Leve Año"/>
    <x v="0"/>
    <x v="0"/>
    <n v="1"/>
    <s v="Violencia psicológica"/>
    <s v="No sufrió violencia psicológica leve en los últimos 12 meses"/>
    <n v="270103"/>
    <s v="Delitos violentos"/>
    <n v="270103008"/>
    <s v="Violencia Psicológica"/>
    <n v="13153.918522108504"/>
    <n v="16956.107789404221"/>
    <n v="31825.840706084284"/>
  </r>
  <r>
    <n v="14"/>
    <n v="14108"/>
    <s v="Los Ríos"/>
    <s v="Panguipulli"/>
    <n v="4"/>
    <s v="Prevalencia Violencia Psicológica Leve Año"/>
    <x v="0"/>
    <x v="0"/>
    <n v="1"/>
    <s v="Violencia psicológica"/>
    <s v="Sufrió violencia psicológica leve en los últimos 12 meses"/>
    <n v="270103"/>
    <s v="Delitos violentos"/>
    <n v="270103008"/>
    <s v="Violencia Psicológica"/>
    <n v="1630.6981782934686"/>
    <n v="848.18603727051561"/>
    <n v="3664.1287514861169"/>
  </r>
  <r>
    <n v="14"/>
    <n v="14201"/>
    <s v="Los Ríos"/>
    <s v="La Unión"/>
    <n v="1"/>
    <s v="Prevalencia Violencia Psicológica General Año"/>
    <x v="0"/>
    <x v="0"/>
    <n v="1"/>
    <s v="Violencia psicológica"/>
    <s v="No sufrió violencia psicológica general en los últimos 12 meses"/>
    <n v="270103"/>
    <s v="Delitos violentos"/>
    <n v="270103008"/>
    <s v="Violencia Psicológica"/>
    <n v="15975.665865753284"/>
    <n v="17443.669799934396"/>
    <n v="27037.986262966671"/>
  </r>
  <r>
    <n v="14"/>
    <n v="14201"/>
    <s v="Los Ríos"/>
    <s v="La Unión"/>
    <n v="1"/>
    <s v="Prevalencia Violencia Psicológica General Año"/>
    <x v="0"/>
    <x v="0"/>
    <n v="1"/>
    <s v="Violencia psicológica"/>
    <s v="Sufrió violencia psicológica general en los últimos 12 meses"/>
    <n v="270103"/>
    <s v="Delitos violentos"/>
    <n v="270103008"/>
    <s v="Violencia Psicológica"/>
    <n v="5738.45917897858"/>
    <n v="4538.6176368712404"/>
    <n v="6765.8930774818282"/>
  </r>
  <r>
    <n v="14"/>
    <n v="14201"/>
    <s v="Los Ríos"/>
    <s v="La Unión"/>
    <n v="2"/>
    <s v="Prevalencia Violencia Psicológica General Vida (año o vida)"/>
    <x v="1"/>
    <x v="1"/>
    <n v="1"/>
    <s v="Violencia psicológica"/>
    <s v="No sufrió violencia psicológica antes ni durante los últimos doce meses"/>
    <n v="270103"/>
    <s v="Delitos violentos"/>
    <n v="270103008"/>
    <s v="Violencia Psicológica"/>
    <n v="14247.737845713409"/>
    <n v="12668.51123157009"/>
    <n v="17535.962356120828"/>
  </r>
  <r>
    <n v="14"/>
    <n v="14201"/>
    <s v="Los Ríos"/>
    <s v="La Unión"/>
    <n v="2"/>
    <s v="Prevalencia Violencia Psicológica General Vida (año o vida)"/>
    <x v="1"/>
    <x v="1"/>
    <n v="1"/>
    <s v="Violencia psicológica"/>
    <s v="Sufrió violencia psicológica antes o durante los últimos doce meses"/>
    <n v="270103"/>
    <s v="Delitos violentos"/>
    <n v="270103008"/>
    <s v="Violencia Psicológica"/>
    <n v="7466.3871990184552"/>
    <n v="9313.7762052355465"/>
    <n v="16267.916984327676"/>
  </r>
  <r>
    <n v="14"/>
    <n v="14201"/>
    <s v="Los Ríos"/>
    <s v="La Unión"/>
    <n v="3"/>
    <s v="Prevalencia Violencia Psicológica Grave Año"/>
    <x v="0"/>
    <x v="0"/>
    <n v="1"/>
    <s v="Violencia psicológica"/>
    <s v="No sufrió violencia psicológica grave en los últimos 12 meses"/>
    <n v="270103"/>
    <s v="Delitos violentos"/>
    <n v="270103008"/>
    <s v="Violencia Psicológica"/>
    <n v="19694.800879300648"/>
    <n v="21982.287436805636"/>
    <n v="32378.887349621113"/>
  </r>
  <r>
    <n v="14"/>
    <n v="14201"/>
    <s v="Los Ríos"/>
    <s v="La Unión"/>
    <n v="3"/>
    <s v="Prevalencia Violencia Psicológica Grave Año"/>
    <x v="0"/>
    <x v="0"/>
    <n v="1"/>
    <s v="Violencia psicológica"/>
    <s v="Sufrió violencia psicológica grave en los últimos 12 meses"/>
    <n v="270103"/>
    <s v="Delitos violentos"/>
    <n v="270103008"/>
    <s v="Violencia Psicológica"/>
    <n v="2019.3241654312151"/>
    <n v="0"/>
    <n v="1424.9919908273896"/>
  </r>
  <r>
    <n v="14"/>
    <n v="14201"/>
    <s v="Los Ríos"/>
    <s v="La Unión"/>
    <n v="4"/>
    <s v="Prevalencia Violencia Psicológica Leve Año"/>
    <x v="0"/>
    <x v="0"/>
    <n v="1"/>
    <s v="Violencia psicológica"/>
    <s v="No sufrió violencia psicológica leve en los últimos 12 meses"/>
    <n v="270103"/>
    <s v="Delitos violentos"/>
    <n v="270103008"/>
    <s v="Violencia Psicológica"/>
    <n v="15975.665865753284"/>
    <n v="17443.669799934396"/>
    <n v="27037.986262966671"/>
  </r>
  <r>
    <n v="14"/>
    <n v="14201"/>
    <s v="Los Ríos"/>
    <s v="La Unión"/>
    <n v="4"/>
    <s v="Prevalencia Violencia Psicológica Leve Año"/>
    <x v="0"/>
    <x v="0"/>
    <n v="1"/>
    <s v="Violencia psicológica"/>
    <s v="Sufrió violencia psicológica leve en los últimos 12 meses"/>
    <n v="270103"/>
    <s v="Delitos violentos"/>
    <n v="270103008"/>
    <s v="Violencia Psicológica"/>
    <n v="5738.45917897858"/>
    <n v="4538.6176368712404"/>
    <n v="6765.8930774818282"/>
  </r>
  <r>
    <n v="14"/>
    <n v="14202"/>
    <s v="Los Ríos"/>
    <s v="Futrono"/>
    <n v="1"/>
    <s v="Prevalencia Violencia Psicológica General Año"/>
    <x v="0"/>
    <x v="0"/>
    <n v="1"/>
    <s v="Violencia psicológica"/>
    <s v="No sufrió violencia psicológica general en los últimos 12 meses"/>
    <n v="270103"/>
    <s v="Delitos violentos"/>
    <n v="270103008"/>
    <s v="Violencia Psicológica"/>
    <n v="0"/>
    <n v="41771.755035159396"/>
    <n v="28912.526823781307"/>
  </r>
  <r>
    <n v="14"/>
    <n v="14202"/>
    <s v="Los Ríos"/>
    <s v="Futrono"/>
    <n v="1"/>
    <s v="Prevalencia Violencia Psicológica General Año"/>
    <x v="0"/>
    <x v="0"/>
    <n v="1"/>
    <s v="Violencia psicológica"/>
    <s v="Sufrió violencia psicológica general en los últimos 12 meses"/>
    <n v="270103"/>
    <s v="Delitos violentos"/>
    <n v="270103008"/>
    <s v="Violencia Psicológica"/>
    <n v="0"/>
    <n v="9727.0115614411752"/>
    <n v="3293.2520565299251"/>
  </r>
  <r>
    <n v="14"/>
    <n v="14202"/>
    <s v="Los Ríos"/>
    <s v="Futrono"/>
    <n v="2"/>
    <s v="Prevalencia Violencia Psicológica General Vida (año o vida)"/>
    <x v="1"/>
    <x v="1"/>
    <n v="1"/>
    <s v="Violencia psicológica"/>
    <s v="No sufrió violencia psicológica antes ni durante los últimos doce meses"/>
    <n v="270103"/>
    <s v="Delitos violentos"/>
    <n v="270103008"/>
    <s v="Violencia Psicológica"/>
    <n v="0"/>
    <n v="41771.755035159396"/>
    <n v="19356.48857257481"/>
  </r>
  <r>
    <n v="14"/>
    <n v="14202"/>
    <s v="Los Ríos"/>
    <s v="Futrono"/>
    <n v="2"/>
    <s v="Prevalencia Violencia Psicológica General Vida (año o vida)"/>
    <x v="1"/>
    <x v="1"/>
    <n v="1"/>
    <s v="Violencia psicológica"/>
    <s v="Sufrió violencia psicológica antes o durante los últimos doce meses"/>
    <n v="270103"/>
    <s v="Delitos violentos"/>
    <n v="270103008"/>
    <s v="Violencia Psicológica"/>
    <n v="0"/>
    <n v="9727.0115614411752"/>
    <n v="12849.290307736415"/>
  </r>
  <r>
    <n v="14"/>
    <n v="14202"/>
    <s v="Los Ríos"/>
    <s v="Futrono"/>
    <n v="3"/>
    <s v="Prevalencia Violencia Psicológica Grave Año"/>
    <x v="0"/>
    <x v="0"/>
    <n v="1"/>
    <s v="Violencia psicológica"/>
    <s v="No sufrió violencia psicológica grave en los últimos 12 meses"/>
    <n v="270103"/>
    <s v="Delitos violentos"/>
    <n v="270103008"/>
    <s v="Violencia Psicológica"/>
    <n v="0"/>
    <n v="51498.766596600559"/>
    <n v="32205.778880311223"/>
  </r>
  <r>
    <n v="14"/>
    <n v="14202"/>
    <s v="Los Ríos"/>
    <s v="Futrono"/>
    <n v="4"/>
    <s v="Prevalencia Violencia Psicológica Leve Año"/>
    <x v="0"/>
    <x v="0"/>
    <n v="1"/>
    <s v="Violencia psicológica"/>
    <s v="No sufrió violencia psicológica leve en los últimos 12 meses"/>
    <n v="270103"/>
    <s v="Delitos violentos"/>
    <n v="270103008"/>
    <s v="Violencia Psicológica"/>
    <n v="0"/>
    <n v="41771.755035159396"/>
    <n v="28912.526823781307"/>
  </r>
  <r>
    <n v="14"/>
    <n v="14202"/>
    <s v="Los Ríos"/>
    <s v="Futrono"/>
    <n v="4"/>
    <s v="Prevalencia Violencia Psicológica Leve Año"/>
    <x v="0"/>
    <x v="0"/>
    <n v="1"/>
    <s v="Violencia psicológica"/>
    <s v="Sufrió violencia psicológica leve en los últimos 12 meses"/>
    <n v="270103"/>
    <s v="Delitos violentos"/>
    <n v="270103008"/>
    <s v="Violencia Psicológica"/>
    <n v="0"/>
    <n v="9727.0115614411752"/>
    <n v="3293.2520565299251"/>
  </r>
  <r>
    <n v="14"/>
    <n v="14203"/>
    <s v="Los Ríos"/>
    <s v="Lago Ranco"/>
    <n v="1"/>
    <s v="Prevalencia Violencia Psicológica General Año"/>
    <x v="0"/>
    <x v="0"/>
    <n v="1"/>
    <s v="Violencia psicológica"/>
    <s v="No sufrió violencia psicológica general en los últimos 12 meses"/>
    <n v="270103"/>
    <s v="Delitos violentos"/>
    <n v="270103008"/>
    <s v="Violencia Psicológica"/>
    <n v="0"/>
    <n v="4109.5141769386191"/>
    <n v="0"/>
  </r>
  <r>
    <n v="14"/>
    <n v="14203"/>
    <s v="Los Ríos"/>
    <s v="Lago Ranco"/>
    <n v="1"/>
    <s v="Prevalencia Violencia Psicológica General Año"/>
    <x v="0"/>
    <x v="0"/>
    <n v="1"/>
    <s v="Violencia psicológica"/>
    <s v="Sufrió violencia psicológica general en los últimos 12 meses"/>
    <n v="270103"/>
    <s v="Delitos violentos"/>
    <n v="270103008"/>
    <s v="Violencia Psicológica"/>
    <n v="0"/>
    <n v="4804.5661465730882"/>
    <n v="0"/>
  </r>
  <r>
    <n v="14"/>
    <n v="14203"/>
    <s v="Los Ríos"/>
    <s v="Lago Ranco"/>
    <n v="2"/>
    <s v="Prevalencia Violencia Psicológica General Vida (año o vida)"/>
    <x v="1"/>
    <x v="1"/>
    <n v="1"/>
    <s v="Violencia psicológica"/>
    <s v="No sufrió violencia psicológica antes ni durante los últimos doce meses"/>
    <n v="270103"/>
    <s v="Delitos violentos"/>
    <n v="270103008"/>
    <s v="Violencia Psicológica"/>
    <n v="0"/>
    <n v="2944.8814174420995"/>
    <n v="0"/>
  </r>
  <r>
    <n v="14"/>
    <n v="14203"/>
    <s v="Los Ríos"/>
    <s v="Lago Ranco"/>
    <n v="2"/>
    <s v="Prevalencia Violencia Psicológica General Vida (año o vida)"/>
    <x v="1"/>
    <x v="1"/>
    <n v="1"/>
    <s v="Violencia psicológica"/>
    <s v="Sufrió violencia psicológica antes o durante los últimos doce meses"/>
    <n v="270103"/>
    <s v="Delitos violentos"/>
    <n v="270103008"/>
    <s v="Violencia Psicológica"/>
    <n v="0"/>
    <n v="5969.1989060696078"/>
    <n v="0"/>
  </r>
  <r>
    <n v="14"/>
    <n v="14203"/>
    <s v="Los Ríos"/>
    <s v="Lago Ranco"/>
    <n v="3"/>
    <s v="Prevalencia Violencia Psicológica Grave Año"/>
    <x v="0"/>
    <x v="0"/>
    <n v="1"/>
    <s v="Violencia psicológica"/>
    <s v="No sufrió violencia psicológica grave en los últimos 12 meses"/>
    <n v="270103"/>
    <s v="Delitos violentos"/>
    <n v="270103008"/>
    <s v="Violencia Psicológica"/>
    <n v="0"/>
    <n v="8914.0803235117073"/>
    <n v="0"/>
  </r>
  <r>
    <n v="14"/>
    <n v="14203"/>
    <s v="Los Ríos"/>
    <s v="Lago Ranco"/>
    <n v="4"/>
    <s v="Prevalencia Violencia Psicológica Leve Año"/>
    <x v="0"/>
    <x v="0"/>
    <n v="1"/>
    <s v="Violencia psicológica"/>
    <s v="No sufrió violencia psicológica leve en los últimos 12 meses"/>
    <n v="270103"/>
    <s v="Delitos violentos"/>
    <n v="270103008"/>
    <s v="Violencia Psicológica"/>
    <n v="0"/>
    <n v="4109.5141769386191"/>
    <n v="0"/>
  </r>
  <r>
    <n v="14"/>
    <n v="14203"/>
    <s v="Los Ríos"/>
    <s v="Lago Ranco"/>
    <n v="4"/>
    <s v="Prevalencia Violencia Psicológica Leve Año"/>
    <x v="0"/>
    <x v="0"/>
    <n v="1"/>
    <s v="Violencia psicológica"/>
    <s v="Sufrió violencia psicológica leve en los últimos 12 meses"/>
    <n v="270103"/>
    <s v="Delitos violentos"/>
    <n v="270103008"/>
    <s v="Violencia Psicológica"/>
    <n v="0"/>
    <n v="4804.5661465730882"/>
    <n v="0"/>
  </r>
  <r>
    <n v="14"/>
    <n v="14204"/>
    <s v="Los Ríos"/>
    <s v="Río Bueno"/>
    <n v="1"/>
    <s v="Prevalencia Violencia Psicológica General Año"/>
    <x v="0"/>
    <x v="0"/>
    <n v="1"/>
    <s v="Violencia psicológica"/>
    <s v="No sufrió violencia psicológica general en los últimos 12 meses"/>
    <n v="270103"/>
    <s v="Delitos violentos"/>
    <n v="270103008"/>
    <s v="Violencia Psicológica"/>
    <n v="15405.982905982906"/>
    <n v="16965.373148584466"/>
    <n v="26125.607743159399"/>
  </r>
  <r>
    <n v="14"/>
    <n v="14204"/>
    <s v="Los Ríos"/>
    <s v="Río Bueno"/>
    <n v="1"/>
    <s v="Prevalencia Violencia Psicológica General Año"/>
    <x v="0"/>
    <x v="0"/>
    <n v="1"/>
    <s v="Violencia psicológica"/>
    <s v="Sufrió violencia psicológica general en los últimos 12 meses"/>
    <n v="270103"/>
    <s v="Delitos violentos"/>
    <n v="270103008"/>
    <s v="Violencia Psicológica"/>
    <n v="488.40048840048843"/>
    <n v="4118.2029513861853"/>
    <n v="3548.5574884500475"/>
  </r>
  <r>
    <n v="14"/>
    <n v="14204"/>
    <s v="Los Ríos"/>
    <s v="Río Bueno"/>
    <n v="2"/>
    <s v="Prevalencia Violencia Psicológica General Vida (año o vida)"/>
    <x v="1"/>
    <x v="1"/>
    <n v="1"/>
    <s v="Violencia psicológica"/>
    <s v="No sufrió violencia psicológica antes ni durante los últimos doce meses"/>
    <n v="270103"/>
    <s v="Delitos violentos"/>
    <n v="270103008"/>
    <s v="Violencia Psicológica"/>
    <n v="13485.958485958487"/>
    <n v="14275.524789827066"/>
    <n v="19443.02594550608"/>
  </r>
  <r>
    <n v="14"/>
    <n v="14204"/>
    <s v="Los Ríos"/>
    <s v="Río Bueno"/>
    <n v="2"/>
    <s v="Prevalencia Violencia Psicológica General Vida (año o vida)"/>
    <x v="1"/>
    <x v="1"/>
    <n v="1"/>
    <s v="Violencia psicológica"/>
    <s v="Sufrió violencia psicológica antes o durante los últimos doce meses"/>
    <n v="270103"/>
    <s v="Delitos violentos"/>
    <n v="270103008"/>
    <s v="Violencia Psicológica"/>
    <n v="2408.4249084249086"/>
    <n v="6808.0513101435863"/>
    <n v="10231.139286103358"/>
  </r>
  <r>
    <n v="14"/>
    <n v="14204"/>
    <s v="Los Ríos"/>
    <s v="Río Bueno"/>
    <n v="3"/>
    <s v="Prevalencia Violencia Psicológica Grave Año"/>
    <x v="0"/>
    <x v="0"/>
    <n v="1"/>
    <s v="Violencia psicológica"/>
    <s v="No sufrió violencia psicológica grave en los últimos 12 meses"/>
    <n v="270103"/>
    <s v="Delitos violentos"/>
    <n v="270103008"/>
    <s v="Violencia Psicológica"/>
    <n v="15405.982905982906"/>
    <n v="21083.576099970644"/>
    <n v="28229.501433414895"/>
  </r>
  <r>
    <n v="14"/>
    <n v="14204"/>
    <s v="Los Ríos"/>
    <s v="Río Bueno"/>
    <n v="3"/>
    <s v="Prevalencia Violencia Psicológica Grave Año"/>
    <x v="0"/>
    <x v="0"/>
    <n v="1"/>
    <s v="Violencia psicológica"/>
    <s v="Sufrió violencia psicológica grave en los últimos 12 meses"/>
    <n v="270103"/>
    <s v="Delitos violentos"/>
    <n v="270103008"/>
    <s v="Violencia Psicológica"/>
    <n v="488.40048840048843"/>
    <n v="0"/>
    <n v="1444.6637981945501"/>
  </r>
  <r>
    <n v="14"/>
    <n v="14204"/>
    <s v="Los Ríos"/>
    <s v="Río Bueno"/>
    <n v="4"/>
    <s v="Prevalencia Violencia Psicológica Leve Año"/>
    <x v="0"/>
    <x v="0"/>
    <n v="1"/>
    <s v="Violencia psicológica"/>
    <s v="No sufrió violencia psicológica leve en los últimos 12 meses"/>
    <n v="270103"/>
    <s v="Delitos violentos"/>
    <n v="270103008"/>
    <s v="Violencia Psicológica"/>
    <n v="15405.982905982906"/>
    <n v="16965.373148584466"/>
    <n v="26125.607743159399"/>
  </r>
  <r>
    <n v="14"/>
    <n v="14204"/>
    <s v="Los Ríos"/>
    <s v="Río Bueno"/>
    <n v="4"/>
    <s v="Prevalencia Violencia Psicológica Leve Año"/>
    <x v="0"/>
    <x v="0"/>
    <n v="1"/>
    <s v="Violencia psicológica"/>
    <s v="Sufrió violencia psicológica leve en los últimos 12 meses"/>
    <n v="270103"/>
    <s v="Delitos violentos"/>
    <n v="270103008"/>
    <s v="Violencia Psicológica"/>
    <n v="488.40048840048843"/>
    <n v="4118.2029513861853"/>
    <n v="3548.5574884500475"/>
  </r>
  <r>
    <n v="15"/>
    <n v="15101"/>
    <s v="Arica y Parinacota"/>
    <s v="Arica"/>
    <n v="1"/>
    <s v="Prevalencia Violencia Psicológica General Año"/>
    <x v="0"/>
    <x v="0"/>
    <n v="1"/>
    <s v="Violencia psicológica"/>
    <s v="No sufrió violencia psicológica general en los últimos 12 meses"/>
    <n v="270103"/>
    <s v="Delitos violentos"/>
    <n v="270103008"/>
    <s v="Violencia Psicológica"/>
    <n v="22916.284193133833"/>
    <n v="27948.07014397618"/>
    <n v="21186.586080421072"/>
  </r>
  <r>
    <n v="15"/>
    <n v="15101"/>
    <s v="Arica y Parinacota"/>
    <s v="Arica"/>
    <n v="1"/>
    <s v="Prevalencia Violencia Psicológica General Año"/>
    <x v="0"/>
    <x v="0"/>
    <n v="1"/>
    <s v="Violencia psicológica"/>
    <s v="Sufrió violencia psicológica general en los últimos 12 meses"/>
    <n v="270103"/>
    <s v="Delitos violentos"/>
    <n v="270103008"/>
    <s v="Violencia Psicológica"/>
    <n v="4949.513493666238"/>
    <n v="5186.6741790010028"/>
    <n v="7683.7118771796941"/>
  </r>
  <r>
    <n v="15"/>
    <n v="15101"/>
    <s v="Arica y Parinacota"/>
    <s v="Arica"/>
    <n v="2"/>
    <s v="Prevalencia Violencia Psicológica General Vida (año o vida)"/>
    <x v="1"/>
    <x v="1"/>
    <n v="1"/>
    <s v="Violencia psicológica"/>
    <s v="Sin Datos"/>
    <n v="270103"/>
    <s v="Delitos violentos"/>
    <n v="270103008"/>
    <s v="Violencia Psicológica"/>
    <n v="0"/>
    <n v="208.16411205729449"/>
    <n v="0"/>
  </r>
  <r>
    <n v="15"/>
    <n v="15101"/>
    <s v="Arica y Parinacota"/>
    <s v="Arica"/>
    <n v="2"/>
    <s v="Prevalencia Violencia Psicológica General Vida (año o vida)"/>
    <x v="1"/>
    <x v="1"/>
    <n v="1"/>
    <s v="Violencia psicológica"/>
    <s v="No sufrió violencia psicológica antes ni durante los últimos doce meses"/>
    <n v="270103"/>
    <s v="Delitos violentos"/>
    <n v="270103008"/>
    <s v="Violencia Psicológica"/>
    <n v="16683.036533871855"/>
    <n v="24793.942897398498"/>
    <n v="15716.105971779458"/>
  </r>
  <r>
    <n v="15"/>
    <n v="15101"/>
    <s v="Arica y Parinacota"/>
    <s v="Arica"/>
    <n v="2"/>
    <s v="Prevalencia Violencia Psicológica General Vida (año o vida)"/>
    <x v="1"/>
    <x v="1"/>
    <n v="1"/>
    <s v="Violencia psicológica"/>
    <s v="Sufrió violencia psicológica antes o durante los últimos doce meses"/>
    <n v="270103"/>
    <s v="Delitos violentos"/>
    <n v="270103008"/>
    <s v="Violencia Psicológica"/>
    <n v="11182.761152928217"/>
    <n v="8132.6373135213826"/>
    <n v="13154.191985821364"/>
  </r>
  <r>
    <n v="15"/>
    <n v="15101"/>
    <s v="Arica y Parinacota"/>
    <s v="Arica"/>
    <n v="3"/>
    <s v="Prevalencia Violencia Psicológica Grave Año"/>
    <x v="0"/>
    <x v="0"/>
    <n v="1"/>
    <s v="Violencia psicológica"/>
    <s v="No sufrió violencia psicológica grave en los últimos 12 meses"/>
    <n v="270103"/>
    <s v="Delitos violentos"/>
    <n v="270103008"/>
    <s v="Violencia Psicológica"/>
    <n v="26620.61685331375"/>
    <n v="32274.792546918976"/>
    <n v="27122.747307565973"/>
  </r>
  <r>
    <n v="15"/>
    <n v="15101"/>
    <s v="Arica y Parinacota"/>
    <s v="Arica"/>
    <n v="3"/>
    <s v="Prevalencia Violencia Psicológica Grave Año"/>
    <x v="0"/>
    <x v="0"/>
    <n v="1"/>
    <s v="Violencia psicológica"/>
    <s v="Sufrió violencia psicológica grave en los últimos 12 meses"/>
    <n v="270103"/>
    <s v="Delitos violentos"/>
    <n v="270103008"/>
    <s v="Violencia Psicológica"/>
    <n v="1245.1808334863229"/>
    <n v="859.95177605820402"/>
    <n v="1747.5506500347483"/>
  </r>
  <r>
    <n v="15"/>
    <n v="15101"/>
    <s v="Arica y Parinacota"/>
    <s v="Arica"/>
    <n v="4"/>
    <s v="Prevalencia Violencia Psicológica Leve Año"/>
    <x v="0"/>
    <x v="0"/>
    <n v="1"/>
    <s v="Violencia psicológica"/>
    <s v="No sufrió violencia psicológica leve en los últimos 12 meses"/>
    <n v="270103"/>
    <s v="Delitos violentos"/>
    <n v="270103008"/>
    <s v="Violencia Psicológica"/>
    <n v="22916.284193133833"/>
    <n v="28153.272072745345"/>
    <n v="21296.903147244662"/>
  </r>
  <r>
    <n v="15"/>
    <n v="15101"/>
    <s v="Arica y Parinacota"/>
    <s v="Arica"/>
    <n v="4"/>
    <s v="Prevalencia Violencia Psicológica Leve Año"/>
    <x v="0"/>
    <x v="0"/>
    <n v="1"/>
    <s v="Violencia psicológica"/>
    <s v="Sufrió violencia psicológica leve en los últimos 12 meses"/>
    <n v="270103"/>
    <s v="Delitos violentos"/>
    <n v="270103008"/>
    <s v="Violencia Psicológica"/>
    <n v="4949.513493666238"/>
    <n v="4981.4722502318336"/>
    <n v="7573.3948103560924"/>
  </r>
  <r>
    <n v="15"/>
    <n v="15201"/>
    <s v="Arica y Parinacota"/>
    <s v="Putre"/>
    <n v="1"/>
    <s v="Prevalencia Violencia Psicológica General Año"/>
    <x v="0"/>
    <x v="0"/>
    <n v="1"/>
    <s v="Violencia psicológica"/>
    <s v="No sufrió violencia psicológica general en los últimos 12 meses"/>
    <n v="270103"/>
    <s v="Delitos violentos"/>
    <n v="270103008"/>
    <s v="Violencia Psicológica"/>
    <n v="0"/>
    <n v="9366.8811806740268"/>
    <n v="0"/>
  </r>
  <r>
    <n v="15"/>
    <n v="15201"/>
    <s v="Arica y Parinacota"/>
    <s v="Putre"/>
    <n v="1"/>
    <s v="Prevalencia Violencia Psicológica General Año"/>
    <x v="0"/>
    <x v="0"/>
    <n v="1"/>
    <s v="Violencia psicológica"/>
    <s v="Sufrió violencia psicológica general en los últimos 12 meses"/>
    <n v="270103"/>
    <s v="Delitos violentos"/>
    <n v="270103008"/>
    <s v="Violencia Psicológica"/>
    <n v="0"/>
    <n v="21821.442307428304"/>
    <n v="0"/>
  </r>
  <r>
    <n v="15"/>
    <n v="15201"/>
    <s v="Arica y Parinacota"/>
    <s v="Putre"/>
    <n v="2"/>
    <s v="Prevalencia Violencia Psicológica General Vida (año o vida)"/>
    <x v="1"/>
    <x v="1"/>
    <n v="1"/>
    <s v="Violencia psicológica"/>
    <s v="No sufrió violencia psicológica antes ni durante los últimos doce meses"/>
    <n v="270103"/>
    <s v="Delitos violentos"/>
    <n v="270103008"/>
    <s v="Violencia Psicológica"/>
    <n v="0"/>
    <n v="9366.8811806740268"/>
    <n v="0"/>
  </r>
  <r>
    <n v="15"/>
    <n v="15201"/>
    <s v="Arica y Parinacota"/>
    <s v="Putre"/>
    <n v="2"/>
    <s v="Prevalencia Violencia Psicológica General Vida (año o vida)"/>
    <x v="1"/>
    <x v="1"/>
    <n v="1"/>
    <s v="Violencia psicológica"/>
    <s v="Sufrió violencia psicológica antes o durante los últimos doce meses"/>
    <n v="270103"/>
    <s v="Delitos violentos"/>
    <n v="270103008"/>
    <s v="Violencia Psicológica"/>
    <n v="0"/>
    <n v="21821.442307428304"/>
    <n v="0"/>
  </r>
  <r>
    <n v="15"/>
    <n v="15201"/>
    <s v="Arica y Parinacota"/>
    <s v="Putre"/>
    <n v="3"/>
    <s v="Prevalencia Violencia Psicológica Grave Año"/>
    <x v="0"/>
    <x v="0"/>
    <n v="1"/>
    <s v="Violencia psicológica"/>
    <s v="No sufrió violencia psicológica grave en los últimos 12 meses"/>
    <n v="270103"/>
    <s v="Delitos violentos"/>
    <n v="270103008"/>
    <s v="Violencia Psicológica"/>
    <n v="0"/>
    <n v="31188.323488102335"/>
    <n v="0"/>
  </r>
  <r>
    <n v="15"/>
    <n v="15201"/>
    <s v="Arica y Parinacota"/>
    <s v="Putre"/>
    <n v="4"/>
    <s v="Prevalencia Violencia Psicológica Leve Año"/>
    <x v="0"/>
    <x v="0"/>
    <n v="1"/>
    <s v="Violencia psicológica"/>
    <s v="No sufrió violencia psicológica leve en los últimos 12 meses"/>
    <n v="270103"/>
    <s v="Delitos violentos"/>
    <n v="270103008"/>
    <s v="Violencia Psicológica"/>
    <n v="0"/>
    <n v="9366.8811806740268"/>
    <n v="0"/>
  </r>
  <r>
    <n v="15"/>
    <n v="15201"/>
    <s v="Arica y Parinacota"/>
    <s v="Putre"/>
    <n v="4"/>
    <s v="Prevalencia Violencia Psicológica Leve Año"/>
    <x v="0"/>
    <x v="0"/>
    <n v="1"/>
    <s v="Violencia psicológica"/>
    <s v="Sufrió violencia psicológica leve en los últimos 12 meses"/>
    <n v="270103"/>
    <s v="Delitos violentos"/>
    <n v="270103008"/>
    <s v="Violencia Psicológica"/>
    <n v="0"/>
    <n v="21821.442307428304"/>
    <n v="0"/>
  </r>
  <r>
    <n v="16"/>
    <n v="16101"/>
    <s v="Ñuble"/>
    <s v="Chillán"/>
    <n v="1"/>
    <s v="Prevalencia Violencia Psicológica General Año"/>
    <x v="0"/>
    <x v="0"/>
    <n v="1"/>
    <s v="Violencia psicológica"/>
    <s v="No sufrió violencia psicológica general en los últimos 12 meses"/>
    <n v="270103"/>
    <s v="Delitos violentos"/>
    <n v="270103008"/>
    <s v="Violencia Psicológica"/>
    <n v="0"/>
    <n v="0"/>
    <n v="25635.562280594131"/>
  </r>
  <r>
    <n v="16"/>
    <n v="16101"/>
    <s v="Ñuble"/>
    <s v="Chillán"/>
    <n v="1"/>
    <s v="Prevalencia Violencia Psicológica General Año"/>
    <x v="0"/>
    <x v="0"/>
    <n v="1"/>
    <s v="Violencia psicológica"/>
    <s v="Sufrió violencia psicológica general en los últimos 12 meses"/>
    <n v="270103"/>
    <s v="Delitos violentos"/>
    <n v="270103008"/>
    <s v="Violencia Psicológica"/>
    <n v="0"/>
    <n v="0"/>
    <n v="7960.7594893135119"/>
  </r>
  <r>
    <n v="16"/>
    <n v="16101"/>
    <s v="Ñuble"/>
    <s v="Chillán"/>
    <n v="2"/>
    <s v="Prevalencia Violencia Psicológica General Vida (año o vida)"/>
    <x v="1"/>
    <x v="1"/>
    <n v="1"/>
    <s v="Violencia psicológica"/>
    <s v="No sufrió violencia psicológica antes ni durante los últimos doce meses"/>
    <n v="270103"/>
    <s v="Delitos violentos"/>
    <n v="270103008"/>
    <s v="Violencia Psicológica"/>
    <n v="0"/>
    <n v="0"/>
    <n v="22159.667075388872"/>
  </r>
  <r>
    <n v="16"/>
    <n v="16101"/>
    <s v="Ñuble"/>
    <s v="Chillán"/>
    <n v="2"/>
    <s v="Prevalencia Violencia Psicológica General Vida (año o vida)"/>
    <x v="1"/>
    <x v="1"/>
    <n v="1"/>
    <s v="Violencia psicológica"/>
    <s v="Sufrió violencia psicológica antes o durante los últimos doce meses"/>
    <n v="270103"/>
    <s v="Delitos violentos"/>
    <n v="270103008"/>
    <s v="Violencia Psicológica"/>
    <n v="0"/>
    <n v="0"/>
    <n v="11436.654694518795"/>
  </r>
  <r>
    <n v="16"/>
    <n v="16101"/>
    <s v="Ñuble"/>
    <s v="Chillán"/>
    <n v="3"/>
    <s v="Prevalencia Violencia Psicológica Grave Año"/>
    <x v="0"/>
    <x v="0"/>
    <n v="1"/>
    <s v="Violencia psicológica"/>
    <s v="No sufrió violencia psicológica grave en los últimos 12 meses"/>
    <n v="270103"/>
    <s v="Delitos violentos"/>
    <n v="270103008"/>
    <s v="Violencia Psicológica"/>
    <n v="0"/>
    <n v="0"/>
    <n v="32424.100311349204"/>
  </r>
  <r>
    <n v="16"/>
    <n v="16101"/>
    <s v="Ñuble"/>
    <s v="Chillán"/>
    <n v="3"/>
    <s v="Prevalencia Violencia Psicológica Grave Año"/>
    <x v="0"/>
    <x v="0"/>
    <n v="1"/>
    <s v="Violencia psicológica"/>
    <s v="Sufrió violencia psicológica grave en los últimos 12 meses"/>
    <n v="270103"/>
    <s v="Delitos violentos"/>
    <n v="270103008"/>
    <s v="Violencia Psicológica"/>
    <n v="0"/>
    <n v="0"/>
    <n v="1172.2214585584297"/>
  </r>
  <r>
    <n v="16"/>
    <n v="16101"/>
    <s v="Ñuble"/>
    <s v="Chillán"/>
    <n v="4"/>
    <s v="Prevalencia Violencia Psicológica Leve Año"/>
    <x v="0"/>
    <x v="0"/>
    <n v="1"/>
    <s v="Violencia psicológica"/>
    <s v="No sufrió violencia psicológica leve en los últimos 12 meses"/>
    <n v="270103"/>
    <s v="Delitos violentos"/>
    <n v="270103008"/>
    <s v="Violencia Psicológica"/>
    <n v="0"/>
    <n v="0"/>
    <n v="25866.30575902851"/>
  </r>
  <r>
    <n v="16"/>
    <n v="16101"/>
    <s v="Ñuble"/>
    <s v="Chillán"/>
    <n v="4"/>
    <s v="Prevalencia Violencia Psicológica Leve Año"/>
    <x v="0"/>
    <x v="0"/>
    <n v="1"/>
    <s v="Violencia psicológica"/>
    <s v="Sufrió violencia psicológica leve en los últimos 12 meses"/>
    <n v="270103"/>
    <s v="Delitos violentos"/>
    <n v="270103008"/>
    <s v="Violencia Psicológica"/>
    <n v="0"/>
    <n v="0"/>
    <n v="7730.0160108791315"/>
  </r>
  <r>
    <n v="16"/>
    <n v="16102"/>
    <s v="Ñuble"/>
    <s v="Bulnes"/>
    <n v="1"/>
    <s v="Prevalencia Violencia Psicológica General Año"/>
    <x v="0"/>
    <x v="0"/>
    <n v="1"/>
    <s v="Violencia psicológica"/>
    <s v="No sufrió violencia psicológica general en los últimos 12 meses"/>
    <n v="270103"/>
    <s v="Delitos violentos"/>
    <n v="270103008"/>
    <s v="Violencia Psicológica"/>
    <n v="0"/>
    <n v="0"/>
    <n v="37763.175327082157"/>
  </r>
  <r>
    <n v="16"/>
    <n v="16102"/>
    <s v="Ñuble"/>
    <s v="Bulnes"/>
    <n v="1"/>
    <s v="Prevalencia Violencia Psicológica General Año"/>
    <x v="0"/>
    <x v="0"/>
    <n v="1"/>
    <s v="Violencia psicológica"/>
    <s v="Sufrió violencia psicológica general en los últimos 12 meses"/>
    <n v="270103"/>
    <s v="Delitos violentos"/>
    <n v="270103008"/>
    <s v="Violencia Psicológica"/>
    <n v="0"/>
    <n v="0"/>
    <n v="3492.1864611499595"/>
  </r>
  <r>
    <n v="16"/>
    <n v="16102"/>
    <s v="Ñuble"/>
    <s v="Bulnes"/>
    <n v="2"/>
    <s v="Prevalencia Violencia Psicológica General Vida (año o vida)"/>
    <x v="1"/>
    <x v="1"/>
    <n v="1"/>
    <s v="Violencia psicológica"/>
    <s v="No sufrió violencia psicológica antes ni durante los últimos doce meses"/>
    <n v="270103"/>
    <s v="Delitos violentos"/>
    <n v="270103008"/>
    <s v="Violencia Psicológica"/>
    <n v="0"/>
    <n v="0"/>
    <n v="36229.137197299351"/>
  </r>
  <r>
    <n v="16"/>
    <n v="16102"/>
    <s v="Ñuble"/>
    <s v="Bulnes"/>
    <n v="2"/>
    <s v="Prevalencia Violencia Psicológica General Vida (año o vida)"/>
    <x v="1"/>
    <x v="1"/>
    <n v="1"/>
    <s v="Violencia psicológica"/>
    <s v="Sufrió violencia psicológica antes o durante los últimos doce meses"/>
    <n v="270103"/>
    <s v="Delitos violentos"/>
    <n v="270103008"/>
    <s v="Violencia Psicológica"/>
    <n v="0"/>
    <n v="0"/>
    <n v="5026.2245909327703"/>
  </r>
  <r>
    <n v="16"/>
    <n v="16102"/>
    <s v="Ñuble"/>
    <s v="Bulnes"/>
    <n v="3"/>
    <s v="Prevalencia Violencia Psicológica Grave Año"/>
    <x v="0"/>
    <x v="0"/>
    <n v="1"/>
    <s v="Violencia psicológica"/>
    <s v="No sufrió violencia psicológica grave en los últimos 12 meses"/>
    <n v="270103"/>
    <s v="Delitos violentos"/>
    <n v="270103008"/>
    <s v="Violencia Psicológica"/>
    <n v="0"/>
    <n v="0"/>
    <n v="41255.36178823212"/>
  </r>
  <r>
    <n v="16"/>
    <n v="16102"/>
    <s v="Ñuble"/>
    <s v="Bulnes"/>
    <n v="4"/>
    <s v="Prevalencia Violencia Psicológica Leve Año"/>
    <x v="0"/>
    <x v="0"/>
    <n v="1"/>
    <s v="Violencia psicológica"/>
    <s v="No sufrió violencia psicológica leve en los últimos 12 meses"/>
    <n v="270103"/>
    <s v="Delitos violentos"/>
    <n v="270103008"/>
    <s v="Violencia Psicológica"/>
    <n v="0"/>
    <n v="0"/>
    <n v="37763.175327082157"/>
  </r>
  <r>
    <n v="16"/>
    <n v="16102"/>
    <s v="Ñuble"/>
    <s v="Bulnes"/>
    <n v="4"/>
    <s v="Prevalencia Violencia Psicológica Leve Año"/>
    <x v="0"/>
    <x v="0"/>
    <n v="1"/>
    <s v="Violencia psicológica"/>
    <s v="Sufrió violencia psicológica leve en los últimos 12 meses"/>
    <n v="270103"/>
    <s v="Delitos violentos"/>
    <n v="270103008"/>
    <s v="Violencia Psicológica"/>
    <n v="0"/>
    <n v="0"/>
    <n v="3492.1864611499595"/>
  </r>
  <r>
    <n v="16"/>
    <n v="16103"/>
    <s v="Ñuble"/>
    <s v="Chillán Viejo"/>
    <n v="1"/>
    <s v="Prevalencia Violencia Psicológica General Año"/>
    <x v="0"/>
    <x v="0"/>
    <n v="1"/>
    <s v="Violencia psicológica"/>
    <s v="No sufrió violencia psicológica general en los últimos 12 meses"/>
    <n v="270103"/>
    <s v="Delitos violentos"/>
    <n v="270103008"/>
    <s v="Violencia Psicológica"/>
    <n v="0"/>
    <n v="0"/>
    <n v="23082.54637757353"/>
  </r>
  <r>
    <n v="16"/>
    <n v="16103"/>
    <s v="Ñuble"/>
    <s v="Chillán Viejo"/>
    <n v="1"/>
    <s v="Prevalencia Violencia Psicológica General Año"/>
    <x v="0"/>
    <x v="0"/>
    <n v="1"/>
    <s v="Violencia psicológica"/>
    <s v="Sufrió violencia psicológica general en los últimos 12 meses"/>
    <n v="270103"/>
    <s v="Delitos violentos"/>
    <n v="270103008"/>
    <s v="Violencia Psicológica"/>
    <n v="0"/>
    <n v="0"/>
    <n v="3780.4224695418743"/>
  </r>
  <r>
    <n v="16"/>
    <n v="16103"/>
    <s v="Ñuble"/>
    <s v="Chillán Viejo"/>
    <n v="2"/>
    <s v="Prevalencia Violencia Psicológica General Vida (año o vida)"/>
    <x v="1"/>
    <x v="1"/>
    <n v="1"/>
    <s v="Violencia psicológica"/>
    <s v="No sufrió violencia psicológica antes ni durante los últimos doce meses"/>
    <n v="270103"/>
    <s v="Delitos violentos"/>
    <n v="270103008"/>
    <s v="Violencia Psicológica"/>
    <n v="0"/>
    <n v="0"/>
    <n v="18926.25475043909"/>
  </r>
  <r>
    <n v="16"/>
    <n v="16103"/>
    <s v="Ñuble"/>
    <s v="Chillán Viejo"/>
    <n v="2"/>
    <s v="Prevalencia Violencia Psicológica General Vida (año o vida)"/>
    <x v="1"/>
    <x v="1"/>
    <n v="1"/>
    <s v="Violencia psicológica"/>
    <s v="Sufrió violencia psicológica antes o durante los últimos doce meses"/>
    <n v="270103"/>
    <s v="Delitos violentos"/>
    <n v="270103008"/>
    <s v="Violencia Psicológica"/>
    <n v="0"/>
    <n v="0"/>
    <n v="7936.7140966763154"/>
  </r>
  <r>
    <n v="16"/>
    <n v="16103"/>
    <s v="Ñuble"/>
    <s v="Chillán Viejo"/>
    <n v="3"/>
    <s v="Prevalencia Violencia Psicológica Grave Año"/>
    <x v="0"/>
    <x v="0"/>
    <n v="1"/>
    <s v="Violencia psicológica"/>
    <s v="No sufrió violencia psicológica grave en los últimos 12 meses"/>
    <n v="270103"/>
    <s v="Delitos violentos"/>
    <n v="270103008"/>
    <s v="Violencia Psicológica"/>
    <n v="0"/>
    <n v="0"/>
    <n v="25883.967851855206"/>
  </r>
  <r>
    <n v="16"/>
    <n v="16103"/>
    <s v="Ñuble"/>
    <s v="Chillán Viejo"/>
    <n v="3"/>
    <s v="Prevalencia Violencia Psicológica Grave Año"/>
    <x v="0"/>
    <x v="0"/>
    <n v="1"/>
    <s v="Violencia psicológica"/>
    <s v="Sufrió violencia psicológica grave en los últimos 12 meses"/>
    <n v="270103"/>
    <s v="Delitos violentos"/>
    <n v="270103008"/>
    <s v="Violencia Psicológica"/>
    <n v="0"/>
    <n v="0"/>
    <n v="979.00099526019653"/>
  </r>
  <r>
    <n v="16"/>
    <n v="16103"/>
    <s v="Ñuble"/>
    <s v="Chillán Viejo"/>
    <n v="4"/>
    <s v="Prevalencia Violencia Psicológica Leve Año"/>
    <x v="0"/>
    <x v="0"/>
    <n v="1"/>
    <s v="Violencia psicológica"/>
    <s v="No sufrió violencia psicológica leve en los últimos 12 meses"/>
    <n v="270103"/>
    <s v="Delitos violentos"/>
    <n v="270103008"/>
    <s v="Violencia Psicológica"/>
    <n v="0"/>
    <n v="0"/>
    <n v="23082.54637757353"/>
  </r>
  <r>
    <n v="16"/>
    <n v="16103"/>
    <s v="Ñuble"/>
    <s v="Chillán Viejo"/>
    <n v="4"/>
    <s v="Prevalencia Violencia Psicológica Leve Año"/>
    <x v="0"/>
    <x v="0"/>
    <n v="1"/>
    <s v="Violencia psicológica"/>
    <s v="Sufrió violencia psicológica leve en los últimos 12 meses"/>
    <n v="270103"/>
    <s v="Delitos violentos"/>
    <n v="270103008"/>
    <s v="Violencia Psicológica"/>
    <n v="0"/>
    <n v="0"/>
    <n v="3780.4224695418743"/>
  </r>
  <r>
    <n v="16"/>
    <n v="16104"/>
    <s v="Ñuble"/>
    <s v="El Carmen"/>
    <n v="1"/>
    <s v="Prevalencia Violencia Psicológica General Año"/>
    <x v="0"/>
    <x v="0"/>
    <n v="1"/>
    <s v="Violencia psicológica"/>
    <s v="No sufrió violencia psicológica general en los últimos 12 meses"/>
    <n v="270103"/>
    <s v="Delitos violentos"/>
    <n v="270103008"/>
    <s v="Violencia Psicológica"/>
    <n v="0"/>
    <n v="0"/>
    <n v="19372.109318167277"/>
  </r>
  <r>
    <n v="16"/>
    <n v="16104"/>
    <s v="Ñuble"/>
    <s v="El Carmen"/>
    <n v="1"/>
    <s v="Prevalencia Violencia Psicológica General Año"/>
    <x v="0"/>
    <x v="0"/>
    <n v="1"/>
    <s v="Violencia psicológica"/>
    <s v="Sufrió violencia psicológica general en los últimos 12 meses"/>
    <n v="270103"/>
    <s v="Delitos violentos"/>
    <n v="270103008"/>
    <s v="Violencia Psicológica"/>
    <n v="0"/>
    <n v="0"/>
    <n v="10874.589967613951"/>
  </r>
  <r>
    <n v="16"/>
    <n v="16104"/>
    <s v="Ñuble"/>
    <s v="El Carmen"/>
    <n v="2"/>
    <s v="Prevalencia Violencia Psicológica General Vida (año o vida)"/>
    <x v="1"/>
    <x v="1"/>
    <n v="1"/>
    <s v="Violencia psicológica"/>
    <s v="No sufrió violencia psicológica antes ni durante los últimos doce meses"/>
    <n v="270103"/>
    <s v="Delitos violentos"/>
    <n v="270103008"/>
    <s v="Violencia Psicológica"/>
    <n v="0"/>
    <n v="0"/>
    <n v="16108.318469271933"/>
  </r>
  <r>
    <n v="16"/>
    <n v="16104"/>
    <s v="Ñuble"/>
    <s v="El Carmen"/>
    <n v="2"/>
    <s v="Prevalencia Violencia Psicológica General Vida (año o vida)"/>
    <x v="1"/>
    <x v="1"/>
    <n v="1"/>
    <s v="Violencia psicológica"/>
    <s v="Sufrió violencia psicológica antes o durante los últimos doce meses"/>
    <n v="270103"/>
    <s v="Delitos violentos"/>
    <n v="270103008"/>
    <s v="Violencia Psicológica"/>
    <n v="0"/>
    <n v="0"/>
    <n v="14138.380816509298"/>
  </r>
  <r>
    <n v="16"/>
    <n v="16104"/>
    <s v="Ñuble"/>
    <s v="El Carmen"/>
    <n v="3"/>
    <s v="Prevalencia Violencia Psicológica Grave Año"/>
    <x v="0"/>
    <x v="0"/>
    <n v="1"/>
    <s v="Violencia psicológica"/>
    <s v="No sufrió violencia psicológica grave en los últimos 12 meses"/>
    <n v="270103"/>
    <s v="Delitos violentos"/>
    <n v="270103008"/>
    <s v="Violencia Psicológica"/>
    <n v="0"/>
    <n v="0"/>
    <n v="22635.900167062631"/>
  </r>
  <r>
    <n v="16"/>
    <n v="16104"/>
    <s v="Ñuble"/>
    <s v="El Carmen"/>
    <n v="3"/>
    <s v="Prevalencia Violencia Psicológica Grave Año"/>
    <x v="0"/>
    <x v="0"/>
    <n v="1"/>
    <s v="Violencia psicológica"/>
    <s v="Sufrió violencia psicológica grave en los últimos 12 meses"/>
    <n v="270103"/>
    <s v="Delitos violentos"/>
    <n v="270103008"/>
    <s v="Violencia Psicológica"/>
    <n v="0"/>
    <n v="0"/>
    <n v="7610.7991187186008"/>
  </r>
  <r>
    <n v="16"/>
    <n v="16104"/>
    <s v="Ñuble"/>
    <s v="El Carmen"/>
    <n v="4"/>
    <s v="Prevalencia Violencia Psicológica Leve Año"/>
    <x v="0"/>
    <x v="0"/>
    <n v="1"/>
    <s v="Violencia psicológica"/>
    <s v="No sufrió violencia psicológica leve en los últimos 12 meses"/>
    <n v="270103"/>
    <s v="Delitos violentos"/>
    <n v="270103008"/>
    <s v="Violencia Psicológica"/>
    <n v="0"/>
    <n v="0"/>
    <n v="19372.109318167277"/>
  </r>
  <r>
    <n v="16"/>
    <n v="16104"/>
    <s v="Ñuble"/>
    <s v="El Carmen"/>
    <n v="4"/>
    <s v="Prevalencia Violencia Psicológica Leve Año"/>
    <x v="0"/>
    <x v="0"/>
    <n v="1"/>
    <s v="Violencia psicológica"/>
    <s v="Sufrió violencia psicológica leve en los últimos 12 meses"/>
    <n v="270103"/>
    <s v="Delitos violentos"/>
    <n v="270103008"/>
    <s v="Violencia Psicológica"/>
    <n v="0"/>
    <n v="0"/>
    <n v="10874.589967613951"/>
  </r>
  <r>
    <n v="16"/>
    <n v="16105"/>
    <s v="Ñuble"/>
    <s v="Pemuco"/>
    <n v="1"/>
    <s v="Prevalencia Violencia Psicológica General Año"/>
    <x v="0"/>
    <x v="0"/>
    <n v="1"/>
    <s v="Violencia psicológica"/>
    <s v="No sufrió violencia psicológica general en los últimos 12 meses"/>
    <n v="270103"/>
    <s v="Delitos violentos"/>
    <n v="270103008"/>
    <s v="Violencia Psicológica"/>
    <n v="0"/>
    <n v="0"/>
    <n v="4659.7518613584016"/>
  </r>
  <r>
    <n v="16"/>
    <n v="16105"/>
    <s v="Ñuble"/>
    <s v="Pemuco"/>
    <n v="1"/>
    <s v="Prevalencia Violencia Psicológica General Año"/>
    <x v="0"/>
    <x v="0"/>
    <n v="1"/>
    <s v="Violencia psicológica"/>
    <s v="Sufrió violencia psicológica general en los últimos 12 meses"/>
    <n v="270103"/>
    <s v="Delitos violentos"/>
    <n v="270103008"/>
    <s v="Violencia Psicológica"/>
    <n v="0"/>
    <n v="0"/>
    <n v="12264.618021497778"/>
  </r>
  <r>
    <n v="16"/>
    <n v="16105"/>
    <s v="Ñuble"/>
    <s v="Pemuco"/>
    <n v="2"/>
    <s v="Prevalencia Violencia Psicológica General Vida (año o vida)"/>
    <x v="1"/>
    <x v="1"/>
    <n v="1"/>
    <s v="Violencia psicológica"/>
    <s v="Sufrió violencia psicológica antes o durante los últimos doce meses"/>
    <n v="270103"/>
    <s v="Delitos violentos"/>
    <n v="270103008"/>
    <s v="Violencia Psicológica"/>
    <n v="0"/>
    <n v="0"/>
    <n v="16924.369882856179"/>
  </r>
  <r>
    <n v="16"/>
    <n v="16105"/>
    <s v="Ñuble"/>
    <s v="Pemuco"/>
    <n v="3"/>
    <s v="Prevalencia Violencia Psicológica Grave Año"/>
    <x v="0"/>
    <x v="0"/>
    <n v="1"/>
    <s v="Violencia psicológica"/>
    <s v="No sufrió violencia psicológica grave en los últimos 12 meses"/>
    <n v="270103"/>
    <s v="Delitos violentos"/>
    <n v="270103008"/>
    <s v="Violencia Psicológica"/>
    <n v="0"/>
    <n v="0"/>
    <n v="16924.369882856179"/>
  </r>
  <r>
    <n v="16"/>
    <n v="16105"/>
    <s v="Ñuble"/>
    <s v="Pemuco"/>
    <n v="4"/>
    <s v="Prevalencia Violencia Psicológica Leve Año"/>
    <x v="0"/>
    <x v="0"/>
    <n v="1"/>
    <s v="Violencia psicológica"/>
    <s v="No sufrió violencia psicológica leve en los últimos 12 meses"/>
    <n v="270103"/>
    <s v="Delitos violentos"/>
    <n v="270103008"/>
    <s v="Violencia Psicológica"/>
    <n v="0"/>
    <n v="0"/>
    <n v="4659.7518613584016"/>
  </r>
  <r>
    <n v="16"/>
    <n v="16105"/>
    <s v="Ñuble"/>
    <s v="Pemuco"/>
    <n v="4"/>
    <s v="Prevalencia Violencia Psicológica Leve Año"/>
    <x v="0"/>
    <x v="0"/>
    <n v="1"/>
    <s v="Violencia psicológica"/>
    <s v="Sufrió violencia psicológica leve en los últimos 12 meses"/>
    <n v="270103"/>
    <s v="Delitos violentos"/>
    <n v="270103008"/>
    <s v="Violencia Psicológica"/>
    <n v="0"/>
    <n v="0"/>
    <n v="12264.618021497778"/>
  </r>
  <r>
    <n v="16"/>
    <n v="16106"/>
    <s v="Ñuble"/>
    <s v="Pinto"/>
    <n v="1"/>
    <s v="Prevalencia Violencia Psicológica General Año"/>
    <x v="0"/>
    <x v="0"/>
    <n v="1"/>
    <s v="Violencia psicológica"/>
    <s v="No sufrió violencia psicológica general en los últimos 12 meses"/>
    <n v="270103"/>
    <s v="Delitos violentos"/>
    <n v="270103008"/>
    <s v="Violencia Psicológica"/>
    <n v="0"/>
    <n v="0"/>
    <n v="19000.971678261234"/>
  </r>
  <r>
    <n v="16"/>
    <n v="16106"/>
    <s v="Ñuble"/>
    <s v="Pinto"/>
    <n v="1"/>
    <s v="Prevalencia Violencia Psicológica General Año"/>
    <x v="0"/>
    <x v="0"/>
    <n v="1"/>
    <s v="Violencia psicológica"/>
    <s v="Sufrió violencia psicológica general en los últimos 12 meses"/>
    <n v="270103"/>
    <s v="Delitos violentos"/>
    <n v="270103008"/>
    <s v="Violencia Psicológica"/>
    <n v="0"/>
    <n v="0"/>
    <n v="6902.3569023569025"/>
  </r>
  <r>
    <n v="16"/>
    <n v="16106"/>
    <s v="Ñuble"/>
    <s v="Pinto"/>
    <n v="2"/>
    <s v="Prevalencia Violencia Psicológica General Vida (año o vida)"/>
    <x v="1"/>
    <x v="1"/>
    <n v="1"/>
    <s v="Violencia psicológica"/>
    <s v="No sufrió violencia psicológica antes ni durante los últimos doce meses"/>
    <n v="270103"/>
    <s v="Delitos violentos"/>
    <n v="270103008"/>
    <s v="Violencia Psicológica"/>
    <n v="0"/>
    <n v="0"/>
    <n v="19000.971678261234"/>
  </r>
  <r>
    <n v="16"/>
    <n v="16106"/>
    <s v="Ñuble"/>
    <s v="Pinto"/>
    <n v="2"/>
    <s v="Prevalencia Violencia Psicológica General Vida (año o vida)"/>
    <x v="1"/>
    <x v="1"/>
    <n v="1"/>
    <s v="Violencia psicológica"/>
    <s v="Sufrió violencia psicológica antes o durante los últimos doce meses"/>
    <n v="270103"/>
    <s v="Delitos violentos"/>
    <n v="270103008"/>
    <s v="Violencia Psicológica"/>
    <n v="0"/>
    <n v="0"/>
    <n v="6902.3569023569025"/>
  </r>
  <r>
    <n v="16"/>
    <n v="16106"/>
    <s v="Ñuble"/>
    <s v="Pinto"/>
    <n v="3"/>
    <s v="Prevalencia Violencia Psicológica Grave Año"/>
    <x v="0"/>
    <x v="0"/>
    <n v="1"/>
    <s v="Violencia psicológica"/>
    <s v="No sufrió violencia psicológica grave en los últimos 12 meses"/>
    <n v="270103"/>
    <s v="Delitos violentos"/>
    <n v="270103008"/>
    <s v="Violencia Psicológica"/>
    <n v="0"/>
    <n v="0"/>
    <n v="19000.971678261234"/>
  </r>
  <r>
    <n v="16"/>
    <n v="16106"/>
    <s v="Ñuble"/>
    <s v="Pinto"/>
    <n v="3"/>
    <s v="Prevalencia Violencia Psicológica Grave Año"/>
    <x v="0"/>
    <x v="0"/>
    <n v="1"/>
    <s v="Violencia psicológica"/>
    <s v="Sufrió violencia psicológica grave en los últimos 12 meses"/>
    <n v="270103"/>
    <s v="Delitos violentos"/>
    <n v="270103008"/>
    <s v="Violencia Psicológica"/>
    <n v="0"/>
    <n v="0"/>
    <n v="6902.3569023569025"/>
  </r>
  <r>
    <n v="16"/>
    <n v="16106"/>
    <s v="Ñuble"/>
    <s v="Pinto"/>
    <n v="4"/>
    <s v="Prevalencia Violencia Psicológica Leve Año"/>
    <x v="0"/>
    <x v="0"/>
    <n v="1"/>
    <s v="Violencia psicológica"/>
    <s v="No sufrió violencia psicológica leve en los últimos 12 meses"/>
    <n v="270103"/>
    <s v="Delitos violentos"/>
    <n v="270103008"/>
    <s v="Violencia Psicológica"/>
    <n v="0"/>
    <n v="0"/>
    <n v="19000.971678261234"/>
  </r>
  <r>
    <n v="16"/>
    <n v="16106"/>
    <s v="Ñuble"/>
    <s v="Pinto"/>
    <n v="4"/>
    <s v="Prevalencia Violencia Psicológica Leve Año"/>
    <x v="0"/>
    <x v="0"/>
    <n v="1"/>
    <s v="Violencia psicológica"/>
    <s v="Sufrió violencia psicológica leve en los últimos 12 meses"/>
    <n v="270103"/>
    <s v="Delitos violentos"/>
    <n v="270103008"/>
    <s v="Violencia Psicológica"/>
    <n v="0"/>
    <n v="0"/>
    <n v="6902.3569023569025"/>
  </r>
  <r>
    <n v="16"/>
    <n v="16108"/>
    <s v="Ñuble"/>
    <s v="San Ignacio"/>
    <n v="1"/>
    <s v="Prevalencia Violencia Psicológica General Año"/>
    <x v="0"/>
    <x v="0"/>
    <n v="1"/>
    <s v="Violencia psicológica"/>
    <s v="No sufrió violencia psicológica general en los últimos 12 meses"/>
    <n v="270103"/>
    <s v="Delitos violentos"/>
    <n v="270103008"/>
    <s v="Violencia Psicológica"/>
    <n v="0"/>
    <n v="0"/>
    <n v="35224.830283052383"/>
  </r>
  <r>
    <n v="16"/>
    <n v="16108"/>
    <s v="Ñuble"/>
    <s v="San Ignacio"/>
    <n v="1"/>
    <s v="Prevalencia Violencia Psicológica General Año"/>
    <x v="0"/>
    <x v="0"/>
    <n v="1"/>
    <s v="Violencia psicológica"/>
    <s v="Sufrió violencia psicológica general en los últimos 12 meses"/>
    <n v="270103"/>
    <s v="Delitos violentos"/>
    <n v="270103008"/>
    <s v="Violencia Psicológica"/>
    <n v="0"/>
    <n v="0"/>
    <n v="3370.5644247438586"/>
  </r>
  <r>
    <n v="16"/>
    <n v="16108"/>
    <s v="Ñuble"/>
    <s v="San Ignacio"/>
    <n v="2"/>
    <s v="Prevalencia Violencia Psicológica General Vida (año o vida)"/>
    <x v="1"/>
    <x v="1"/>
    <n v="1"/>
    <s v="Violencia psicológica"/>
    <s v="No sufrió violencia psicológica antes ni durante los últimos doce meses"/>
    <n v="270103"/>
    <s v="Delitos violentos"/>
    <n v="270103008"/>
    <s v="Violencia Psicológica"/>
    <n v="0"/>
    <n v="0"/>
    <n v="33846.365633733614"/>
  </r>
  <r>
    <n v="16"/>
    <n v="16108"/>
    <s v="Ñuble"/>
    <s v="San Ignacio"/>
    <n v="2"/>
    <s v="Prevalencia Violencia Psicológica General Vida (año o vida)"/>
    <x v="1"/>
    <x v="1"/>
    <n v="1"/>
    <s v="Violencia psicológica"/>
    <s v="Sufrió violencia psicológica antes o durante los últimos doce meses"/>
    <n v="270103"/>
    <s v="Delitos violentos"/>
    <n v="270103008"/>
    <s v="Violencia Psicológica"/>
    <n v="0"/>
    <n v="0"/>
    <n v="4749.0290740626278"/>
  </r>
  <r>
    <n v="16"/>
    <n v="16108"/>
    <s v="Ñuble"/>
    <s v="San Ignacio"/>
    <n v="3"/>
    <s v="Prevalencia Violencia Psicológica Grave Año"/>
    <x v="0"/>
    <x v="0"/>
    <n v="1"/>
    <s v="Violencia psicológica"/>
    <s v="No sufrió violencia psicológica grave en los últimos 12 meses"/>
    <n v="270103"/>
    <s v="Delitos violentos"/>
    <n v="270103008"/>
    <s v="Violencia Psicológica"/>
    <n v="0"/>
    <n v="0"/>
    <n v="35224.830283052383"/>
  </r>
  <r>
    <n v="16"/>
    <n v="16108"/>
    <s v="Ñuble"/>
    <s v="San Ignacio"/>
    <n v="3"/>
    <s v="Prevalencia Violencia Psicológica Grave Año"/>
    <x v="0"/>
    <x v="0"/>
    <n v="1"/>
    <s v="Violencia psicológica"/>
    <s v="Sufrió violencia psicológica grave en los últimos 12 meses"/>
    <n v="270103"/>
    <s v="Delitos violentos"/>
    <n v="270103008"/>
    <s v="Violencia Psicológica"/>
    <n v="0"/>
    <n v="0"/>
    <n v="3370.5644247438586"/>
  </r>
  <r>
    <n v="16"/>
    <n v="16108"/>
    <s v="Ñuble"/>
    <s v="San Ignacio"/>
    <n v="4"/>
    <s v="Prevalencia Violencia Psicológica Leve Año"/>
    <x v="0"/>
    <x v="0"/>
    <n v="1"/>
    <s v="Violencia psicológica"/>
    <s v="No sufrió violencia psicológica leve en los últimos 12 meses"/>
    <n v="270103"/>
    <s v="Delitos violentos"/>
    <n v="270103008"/>
    <s v="Violencia Psicológica"/>
    <n v="0"/>
    <n v="0"/>
    <n v="38595.394707796237"/>
  </r>
  <r>
    <n v="16"/>
    <n v="16203"/>
    <s v="Ñuble"/>
    <s v="Coelemu"/>
    <n v="1"/>
    <s v="Prevalencia Violencia Psicológica General Año"/>
    <x v="0"/>
    <x v="0"/>
    <n v="1"/>
    <s v="Violencia psicológica"/>
    <s v="No sufrió violencia psicológica general en los últimos 12 meses"/>
    <n v="270103"/>
    <s v="Delitos violentos"/>
    <n v="270103008"/>
    <s v="Violencia Psicológica"/>
    <n v="0"/>
    <n v="0"/>
    <n v="13529.331928184936"/>
  </r>
  <r>
    <n v="16"/>
    <n v="16203"/>
    <s v="Ñuble"/>
    <s v="Coelemu"/>
    <n v="1"/>
    <s v="Prevalencia Violencia Psicológica General Año"/>
    <x v="0"/>
    <x v="0"/>
    <n v="1"/>
    <s v="Violencia psicológica"/>
    <s v="Sufrió violencia psicológica general en los últimos 12 meses"/>
    <n v="270103"/>
    <s v="Delitos violentos"/>
    <n v="270103008"/>
    <s v="Violencia Psicológica"/>
    <n v="0"/>
    <n v="0"/>
    <n v="4081.139150538776"/>
  </r>
  <r>
    <n v="16"/>
    <n v="16203"/>
    <s v="Ñuble"/>
    <s v="Coelemu"/>
    <n v="2"/>
    <s v="Prevalencia Violencia Psicológica General Vida (año o vida)"/>
    <x v="1"/>
    <x v="1"/>
    <n v="1"/>
    <s v="Violencia psicológica"/>
    <s v="No sufrió violencia psicológica antes ni durante los últimos doce meses"/>
    <n v="270103"/>
    <s v="Delitos violentos"/>
    <n v="270103008"/>
    <s v="Violencia Psicológica"/>
    <n v="0"/>
    <n v="0"/>
    <n v="12168.952211338676"/>
  </r>
  <r>
    <n v="16"/>
    <n v="16203"/>
    <s v="Ñuble"/>
    <s v="Coelemu"/>
    <n v="2"/>
    <s v="Prevalencia Violencia Psicológica General Vida (año o vida)"/>
    <x v="1"/>
    <x v="1"/>
    <n v="1"/>
    <s v="Violencia psicológica"/>
    <s v="Sufrió violencia psicológica antes o durante los últimos doce meses"/>
    <n v="270103"/>
    <s v="Delitos violentos"/>
    <n v="270103008"/>
    <s v="Violencia Psicológica"/>
    <n v="0"/>
    <n v="0"/>
    <n v="5441.5188673850353"/>
  </r>
  <r>
    <n v="16"/>
    <n v="16203"/>
    <s v="Ñuble"/>
    <s v="Coelemu"/>
    <n v="3"/>
    <s v="Prevalencia Violencia Psicológica Grave Año"/>
    <x v="0"/>
    <x v="0"/>
    <n v="1"/>
    <s v="Violencia psicológica"/>
    <s v="No sufrió violencia psicológica grave en los últimos 12 meses"/>
    <n v="270103"/>
    <s v="Delitos violentos"/>
    <n v="270103008"/>
    <s v="Violencia Psicológica"/>
    <n v="0"/>
    <n v="0"/>
    <n v="17610.471078723713"/>
  </r>
  <r>
    <n v="16"/>
    <n v="16203"/>
    <s v="Ñuble"/>
    <s v="Coelemu"/>
    <n v="4"/>
    <s v="Prevalencia Violencia Psicológica Leve Año"/>
    <x v="0"/>
    <x v="0"/>
    <n v="1"/>
    <s v="Violencia psicológica"/>
    <s v="No sufrió violencia psicológica leve en los últimos 12 meses"/>
    <n v="270103"/>
    <s v="Delitos violentos"/>
    <n v="270103008"/>
    <s v="Violencia Psicológica"/>
    <n v="0"/>
    <n v="0"/>
    <n v="13529.331928184936"/>
  </r>
  <r>
    <n v="16"/>
    <n v="16203"/>
    <s v="Ñuble"/>
    <s v="Coelemu"/>
    <n v="4"/>
    <s v="Prevalencia Violencia Psicológica Leve Año"/>
    <x v="0"/>
    <x v="0"/>
    <n v="1"/>
    <s v="Violencia psicológica"/>
    <s v="Sufrió violencia psicológica leve en los últimos 12 meses"/>
    <n v="270103"/>
    <s v="Delitos violentos"/>
    <n v="270103008"/>
    <s v="Violencia Psicológica"/>
    <n v="0"/>
    <n v="0"/>
    <n v="4081.139150538776"/>
  </r>
  <r>
    <n v="16"/>
    <n v="16301"/>
    <s v="Ñuble"/>
    <s v="San Carlos"/>
    <n v="1"/>
    <s v="Prevalencia Violencia Psicológica General Año"/>
    <x v="0"/>
    <x v="0"/>
    <n v="1"/>
    <s v="Violencia psicológica"/>
    <s v="No sufrió violencia psicológica general en los últimos 12 meses"/>
    <n v="270103"/>
    <s v="Delitos violentos"/>
    <n v="270103008"/>
    <s v="Violencia Psicológica"/>
    <n v="0"/>
    <n v="0"/>
    <n v="14268.442659889493"/>
  </r>
  <r>
    <n v="16"/>
    <n v="16301"/>
    <s v="Ñuble"/>
    <s v="San Carlos"/>
    <n v="1"/>
    <s v="Prevalencia Violencia Psicológica General Año"/>
    <x v="0"/>
    <x v="0"/>
    <n v="1"/>
    <s v="Violencia psicológica"/>
    <s v="Sufrió violencia psicológica general en los últimos 12 meses"/>
    <n v="270103"/>
    <s v="Delitos violentos"/>
    <n v="270103008"/>
    <s v="Violencia Psicológica"/>
    <n v="0"/>
    <n v="0"/>
    <n v="5336.0753743652867"/>
  </r>
  <r>
    <n v="16"/>
    <n v="16301"/>
    <s v="Ñuble"/>
    <s v="San Carlos"/>
    <n v="2"/>
    <s v="Prevalencia Violencia Psicológica General Vida (año o vida)"/>
    <x v="1"/>
    <x v="1"/>
    <n v="1"/>
    <s v="Violencia psicológica"/>
    <s v="No sufrió violencia psicológica antes ni durante los últimos doce meses"/>
    <n v="270103"/>
    <s v="Delitos violentos"/>
    <n v="270103008"/>
    <s v="Violencia Psicológica"/>
    <n v="0"/>
    <n v="0"/>
    <n v="9049.9459509533444"/>
  </r>
  <r>
    <n v="16"/>
    <n v="16301"/>
    <s v="Ñuble"/>
    <s v="San Carlos"/>
    <n v="2"/>
    <s v="Prevalencia Violencia Psicológica General Vida (año o vida)"/>
    <x v="1"/>
    <x v="1"/>
    <n v="1"/>
    <s v="Violencia psicológica"/>
    <s v="Sufrió violencia psicológica antes o durante los últimos doce meses"/>
    <n v="270103"/>
    <s v="Delitos violentos"/>
    <n v="270103008"/>
    <s v="Violencia Psicológica"/>
    <n v="0"/>
    <n v="0"/>
    <n v="10554.572083301444"/>
  </r>
  <r>
    <n v="16"/>
    <n v="16301"/>
    <s v="Ñuble"/>
    <s v="San Carlos"/>
    <n v="3"/>
    <s v="Prevalencia Violencia Psicológica Grave Año"/>
    <x v="0"/>
    <x v="0"/>
    <n v="1"/>
    <s v="Violencia psicológica"/>
    <s v="No sufrió violencia psicológica grave en los últimos 12 meses"/>
    <n v="270103"/>
    <s v="Delitos violentos"/>
    <n v="270103008"/>
    <s v="Violencia Psicológica"/>
    <n v="0"/>
    <n v="0"/>
    <n v="18608.424330974143"/>
  </r>
  <r>
    <n v="16"/>
    <n v="16301"/>
    <s v="Ñuble"/>
    <s v="San Carlos"/>
    <n v="3"/>
    <s v="Prevalencia Violencia Psicológica Grave Año"/>
    <x v="0"/>
    <x v="0"/>
    <n v="1"/>
    <s v="Violencia psicológica"/>
    <s v="Sufrió violencia psicológica grave en los últimos 12 meses"/>
    <n v="270103"/>
    <s v="Delitos violentos"/>
    <n v="270103008"/>
    <s v="Violencia Psicológica"/>
    <n v="0"/>
    <n v="0"/>
    <n v="996.09370328062823"/>
  </r>
  <r>
    <n v="16"/>
    <n v="16301"/>
    <s v="Ñuble"/>
    <s v="San Carlos"/>
    <n v="4"/>
    <s v="Prevalencia Violencia Psicológica Leve Año"/>
    <x v="0"/>
    <x v="0"/>
    <n v="1"/>
    <s v="Violencia psicológica"/>
    <s v="No sufrió violencia psicológica leve en los últimos 12 meses"/>
    <n v="270103"/>
    <s v="Delitos violentos"/>
    <n v="270103008"/>
    <s v="Violencia Psicológica"/>
    <n v="0"/>
    <n v="0"/>
    <n v="14857.162468370378"/>
  </r>
  <r>
    <n v="16"/>
    <n v="16301"/>
    <s v="Ñuble"/>
    <s v="San Carlos"/>
    <n v="4"/>
    <s v="Prevalencia Violencia Psicológica Leve Año"/>
    <x v="0"/>
    <x v="0"/>
    <n v="1"/>
    <s v="Violencia psicológica"/>
    <s v="Sufrió violencia psicológica leve en los últimos 12 meses"/>
    <n v="270103"/>
    <s v="Delitos violentos"/>
    <n v="270103008"/>
    <s v="Violencia Psicológica"/>
    <n v="0"/>
    <n v="0"/>
    <n v="4747.3555658844025"/>
  </r>
  <r>
    <n v="16"/>
    <n v="16302"/>
    <s v="Ñuble"/>
    <s v="Coihueco"/>
    <n v="1"/>
    <s v="Prevalencia Violencia Psicológica General Año"/>
    <x v="0"/>
    <x v="0"/>
    <n v="1"/>
    <s v="Violencia psicológica"/>
    <s v="No sufrió violencia psicológica general en los últimos 12 meses"/>
    <n v="270103"/>
    <s v="Delitos violentos"/>
    <n v="270103008"/>
    <s v="Violencia Psicológica"/>
    <n v="0"/>
    <n v="0"/>
    <n v="18824.469868848249"/>
  </r>
  <r>
    <n v="16"/>
    <n v="16302"/>
    <s v="Ñuble"/>
    <s v="Coihueco"/>
    <n v="2"/>
    <s v="Prevalencia Violencia Psicológica General Vida (año o vida)"/>
    <x v="1"/>
    <x v="1"/>
    <n v="1"/>
    <s v="Violencia psicológica"/>
    <s v="No sufrió violencia psicológica antes ni durante los últimos doce meses"/>
    <n v="270103"/>
    <s v="Delitos violentos"/>
    <n v="270103008"/>
    <s v="Violencia Psicológica"/>
    <n v="0"/>
    <n v="0"/>
    <n v="18016.871760292295"/>
  </r>
  <r>
    <n v="16"/>
    <n v="16302"/>
    <s v="Ñuble"/>
    <s v="Coihueco"/>
    <n v="2"/>
    <s v="Prevalencia Violencia Psicológica General Vida (año o vida)"/>
    <x v="1"/>
    <x v="1"/>
    <n v="1"/>
    <s v="Violencia psicológica"/>
    <s v="Sufrió violencia psicológica antes o durante los últimos doce meses"/>
    <n v="270103"/>
    <s v="Delitos violentos"/>
    <n v="270103008"/>
    <s v="Violencia Psicológica"/>
    <n v="0"/>
    <n v="0"/>
    <n v="807.59810855595526"/>
  </r>
  <r>
    <n v="16"/>
    <n v="16302"/>
    <s v="Ñuble"/>
    <s v="Coihueco"/>
    <n v="3"/>
    <s v="Prevalencia Violencia Psicológica Grave Año"/>
    <x v="0"/>
    <x v="0"/>
    <n v="1"/>
    <s v="Violencia psicológica"/>
    <s v="No sufrió violencia psicológica grave en los últimos 12 meses"/>
    <n v="270103"/>
    <s v="Delitos violentos"/>
    <n v="270103008"/>
    <s v="Violencia Psicológica"/>
    <n v="0"/>
    <n v="0"/>
    <n v="18824.469868848249"/>
  </r>
  <r>
    <n v="16"/>
    <n v="16302"/>
    <s v="Ñuble"/>
    <s v="Coihueco"/>
    <n v="4"/>
    <s v="Prevalencia Violencia Psicológica Leve Año"/>
    <x v="0"/>
    <x v="0"/>
    <n v="1"/>
    <s v="Violencia psicológica"/>
    <s v="No sufrió violencia psicológica leve en los últimos 12 meses"/>
    <n v="270103"/>
    <s v="Delitos violentos"/>
    <n v="270103008"/>
    <s v="Violencia Psicológica"/>
    <n v="0"/>
    <n v="0"/>
    <n v="18824.469868848249"/>
  </r>
  <r>
    <n v="16"/>
    <n v="16305"/>
    <s v="Ñuble"/>
    <s v="San Nicolás"/>
    <n v="1"/>
    <s v="Prevalencia Violencia Psicológica General Año"/>
    <x v="0"/>
    <x v="0"/>
    <n v="1"/>
    <s v="Violencia psicológica"/>
    <s v="No sufrió violencia psicológica general en los últimos 12 meses"/>
    <n v="270103"/>
    <s v="Delitos violentos"/>
    <n v="270103008"/>
    <s v="Violencia Psicológica"/>
    <n v="0"/>
    <n v="0"/>
    <n v="12850.041222016591"/>
  </r>
  <r>
    <n v="16"/>
    <n v="16305"/>
    <s v="Ñuble"/>
    <s v="San Nicolás"/>
    <n v="2"/>
    <s v="Prevalencia Violencia Psicológica General Vida (año o vida)"/>
    <x v="1"/>
    <x v="1"/>
    <n v="1"/>
    <s v="Violencia psicológica"/>
    <s v="No sufrió violencia psicológica antes ni durante los últimos doce meses"/>
    <n v="270103"/>
    <s v="Delitos violentos"/>
    <n v="270103008"/>
    <s v="Violencia Psicológica"/>
    <n v="0"/>
    <n v="0"/>
    <n v="12850.041222016591"/>
  </r>
  <r>
    <n v="16"/>
    <n v="16305"/>
    <s v="Ñuble"/>
    <s v="San Nicolás"/>
    <n v="3"/>
    <s v="Prevalencia Violencia Psicológica Grave Año"/>
    <x v="0"/>
    <x v="0"/>
    <n v="1"/>
    <s v="Violencia psicológica"/>
    <s v="No sufrió violencia psicológica grave en los últimos 12 meses"/>
    <n v="270103"/>
    <s v="Delitos violentos"/>
    <n v="270103008"/>
    <s v="Violencia Psicológica"/>
    <n v="0"/>
    <n v="0"/>
    <n v="12850.041222016591"/>
  </r>
  <r>
    <n v="16"/>
    <n v="16305"/>
    <s v="Ñuble"/>
    <s v="San Nicolás"/>
    <n v="4"/>
    <s v="Prevalencia Violencia Psicológica Leve Año"/>
    <x v="0"/>
    <x v="0"/>
    <n v="1"/>
    <s v="Violencia psicológica"/>
    <s v="No sufrió violencia psicológica leve en los últimos 12 meses"/>
    <n v="270103"/>
    <s v="Delitos violentos"/>
    <n v="270103008"/>
    <s v="Violencia Psicológica"/>
    <n v="0"/>
    <n v="0"/>
    <n v="12850.04122201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352FB6-6AEC-4DC9-B1F3-8CC1924B835D}" name="TablaDinámica1"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4"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sortType="ascending" defaultSubtotal="0"/>
    <pivotField compact="0" outline="0" showAll="0" defaultSubtotal="0"/>
    <pivotField axis="axisRow" compact="0" outline="0" showAll="0" defaultSubtotal="0">
      <items count="3">
        <item x="0"/>
        <item x="1"/>
        <item m="1" x="2"/>
      </items>
    </pivotField>
    <pivotField axis="axisRow" compact="0" outline="0" showAll="0" defaultSubtotal="0">
      <items count="3">
        <item x="0"/>
        <item m="1" x="2"/>
        <item x="1"/>
      </items>
    </pivotField>
    <pivotField compact="0" outline="0" showAll="0" sortType="ascending"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6"/>
    <field x="7"/>
  </rowFields>
  <rowItems count="2">
    <i>
      <x/>
      <x/>
    </i>
    <i>
      <x v="1"/>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68">
  <autoFilter ref="A1:C17" xr:uid="{9AD89A85-3878-4CE2-BF9D-CAC0AF32D78E}"/>
  <sortState xmlns:xlrd2="http://schemas.microsoft.com/office/spreadsheetml/2017/richdata2" ref="A2:B15">
    <sortCondition ref="A5:A18"/>
  </sortState>
  <tableColumns count="3">
    <tableColumn id="1" xr3:uid="{FA1BC744-4BF3-498E-8F65-1BB9D7E6BD04}" name="Cod región" dataDxfId="67"/>
    <tableColumn id="2" xr3:uid="{5ED27DE5-67BC-44CA-A77A-5C2FF37D4BDA}" name="Región"/>
    <tableColumn id="3" xr3:uid="{A6786D2D-C302-4A14-8AD8-1B90DD31F6BB}" name="Aux 1" dataDxfId="66">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5">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4"/>
    <tableColumn id="2" xr3:uid="{5A77B2C1-E309-43EC-BE77-75337F339EE1}" name="Comuna"/>
    <tableColumn id="3" xr3:uid="{F9B36D68-C596-47D0-9B66-9CF007537C6D}" name="Aux 2" dataDxfId="63">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5" totalsRowShown="0" headerRowDxfId="62">
  <autoFilter ref="A1:B5" xr:uid="{B4F9E1CB-2894-4A2C-B1BC-D7F42681B1D8}"/>
  <sortState xmlns:xlrd2="http://schemas.microsoft.com/office/spreadsheetml/2017/richdata2" ref="A2:B32">
    <sortCondition ref="A5:A35"/>
  </sortState>
  <tableColumns count="2">
    <tableColumn id="1" xr3:uid="{6D9E0825-1A59-4065-9732-3258C81C3B0A}" name="Id prevalencia" dataDxfId="61"/>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0">
  <autoFilter ref="F2:H246" xr:uid="{677A6392-5661-4AB8-A842-6106666E2BB5}"/>
  <sortState xmlns:xlrd2="http://schemas.microsoft.com/office/spreadsheetml/2017/richdata2" ref="F3:G180">
    <sortCondition ref="F5:F182"/>
  </sortState>
  <tableColumns count="3">
    <tableColumn id="1" xr3:uid="{865DC186-CC3D-4303-BF7F-71EAD00F7E7E}" name="Cod comuna" dataDxfId="59"/>
    <tableColumn id="2" xr3:uid="{D7247E34-E8BD-4BB5-90B3-F851BF420661}" name="Comuna"/>
    <tableColumn id="3" xr3:uid="{BB9A7BC0-B719-44A7-AAB8-0062F068C7C9}" name="Aux 2" dataDxfId="58">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7">
  <autoFilter ref="K2:L3" xr:uid="{443FAC90-EE1F-4131-A0A4-5A30E75C04A3}"/>
  <tableColumns count="2">
    <tableColumn id="1" xr3:uid="{4876B7B9-7BFB-4D8D-A4E1-7DDEC9563EBC}" name="Id_producto" dataDxfId="56"/>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55">
  <autoFilter ref="O2:P3" xr:uid="{E0C26464-51C4-4BCE-A8F6-4DF43C15A91D}"/>
  <sortState xmlns:xlrd2="http://schemas.microsoft.com/office/spreadsheetml/2017/richdata2" ref="O3:P60">
    <sortCondition ref="O5:O62"/>
  </sortState>
  <tableColumns count="2">
    <tableColumn id="1" xr3:uid="{B850645B-8BD4-4CAA-9173-34547C5D2588}" name="Id_categoría" dataDxfId="54"/>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3">
  <autoFilter ref="W2:Y4" xr:uid="{2CE39735-33FF-4D4E-A398-F080BD322D0B}"/>
  <tableColumns count="3">
    <tableColumn id="1" xr3:uid="{26DCF823-F3D3-423C-A759-4CF6F9FB57F5}" name="Id Periodo" dataDxfId="52"/>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51">
  <autoFilter ref="S2:T6" xr:uid="{791A527A-19A5-4FA7-9161-B54E15224EDD}"/>
  <sortState xmlns:xlrd2="http://schemas.microsoft.com/office/spreadsheetml/2017/richdata2" ref="S3:T33">
    <sortCondition ref="S5:S35"/>
  </sortState>
  <tableColumns count="2">
    <tableColumn id="1" xr3:uid="{F8E15E5B-6D89-4F36-B6E9-E07D59A3D16F}" name="Id prevalencia" dataDxfId="50"/>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49">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48"/>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
  <autoFilter ref="A2:C18" xr:uid="{75F3525F-9E42-487E-92AC-176D91A1D02E}"/>
  <sortState xmlns:xlrd2="http://schemas.microsoft.com/office/spreadsheetml/2017/richdata2" ref="A3:B16">
    <sortCondition ref="A5:A18"/>
  </sortState>
  <tableColumns count="3">
    <tableColumn id="1" xr3:uid="{952A3CE1-9D6F-4D9F-B43B-62B444C11EFC}" name="Cod región" dataDxfId="40"/>
    <tableColumn id="2" xr3:uid="{A9F2AA81-D299-422C-9CB0-25F9CB7CBE22}" name="Región"/>
    <tableColumn id="3" xr3:uid="{A9FFE74F-7C1A-41D9-BF42-0F1585D68482}" name="Aux 1" dataDxfId="39">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8" tableBorderDxfId="3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6" tableBorderDxfId="3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4" tableBorderDxfId="3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197C5CD-3F5E-4598-BEC4-8CA9B8FF75DD}" name="Tabla6" displayName="Tabla6" ref="A1:R1792" totalsRowShown="0">
  <autoFilter ref="A1:R1792" xr:uid="{3197C5CD-3F5E-4598-BEC4-8CA9B8FF75DD}"/>
  <tableColumns count="18">
    <tableColumn id="1" xr3:uid="{BCE7C1DC-040F-4DD4-B679-84052B56DEBC}" name="Cod región"/>
    <tableColumn id="2" xr3:uid="{197631B6-31B3-43F4-BBF5-DDD4DA733671}" name="Cod comuna"/>
    <tableColumn id="3" xr3:uid="{D7181565-3B90-4407-80F5-C0B571AD35B5}" name="Región"/>
    <tableColumn id="4" xr3:uid="{F3413AA0-FFF4-4D17-B5E4-855091CFF47A}" name="Comuna"/>
    <tableColumn id="5" xr3:uid="{1BEE0942-71A0-456A-AD04-548B1A552F15}" name="Id prevalencia"/>
    <tableColumn id="6" xr3:uid="{B9696CF6-05D2-41E3-B352-26C4BD833E83}" name="Prevalencia"/>
    <tableColumn id="7" xr3:uid="{086123DB-CF2F-4F9A-A927-DB5CCE626141}" name="Id Periodo"/>
    <tableColumn id="8" xr3:uid="{0DD3ADC7-C429-4649-BD6F-E2CAC26F0006}" name="Periodo"/>
    <tableColumn id="9" xr3:uid="{75A8A763-7A96-4957-B08B-DA44748A37CB}" name="Id Tipo de violencia"/>
    <tableColumn id="10" xr3:uid="{185D2DE9-ACEE-44C2-BD36-4A57E9295028}" name="Tipo de violencia"/>
    <tableColumn id="11" xr3:uid="{F80B0926-A72F-4130-A8B8-1BE1229B7FDC}" name="Respuesta sufre violencia"/>
    <tableColumn id="12" xr3:uid="{26405596-6DF2-49EB-8783-5A70F80E8C06}" name="Id_producto"/>
    <tableColumn id="13" xr3:uid="{4C13F980-4B09-4391-94FC-F516AA7B19CA}" name="Producto"/>
    <tableColumn id="14" xr3:uid="{1110291C-394C-4E12-9606-8FE8D486049F}" name="Id_categoría"/>
    <tableColumn id="15" xr3:uid="{096D66EC-E0A3-46E3-A3BA-6547DFF1EF3F}" name="Categoría"/>
    <tableColumn id="16" xr3:uid="{3BC87683-1489-4ADC-B9E5-97434490EB1B}" name="2012"/>
    <tableColumn id="17" xr3:uid="{4C24CCEA-36E9-44E7-B191-357FB3B682FD}" name="2017"/>
    <tableColumn id="18" xr3:uid="{06BCB09C-77F9-4EAF-BD5E-D71AB3193034}"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7331130?ZOHO_CRITERIA=%22Trasposicion_27.17%22.%22Id%20prevalencia%22%20%3D%201" TargetMode="External"/><Relationship Id="rId13" Type="http://schemas.openxmlformats.org/officeDocument/2006/relationships/hyperlink" Target="https://analytics.zoho.com/open-view/2395394000007331822?ZOHO_CRITERIA=%22Trasposicion_27.17%22.%22Cod%20regi%C3%B3n%22%20%3D%201" TargetMode="External"/><Relationship Id="rId18" Type="http://schemas.openxmlformats.org/officeDocument/2006/relationships/hyperlink" Target="https://analytics.zoho.com/open-view/2395394000007279615?ZOHO_CRITERIA=%22Trasposicion_27.17%22.%22Id%20prevalencia%22%20%3D%201" TargetMode="External"/><Relationship Id="rId3" Type="http://schemas.openxmlformats.org/officeDocument/2006/relationships/hyperlink" Target="https://analytics.zoho.com/open-view/2395394000007290247?ZOHO_CRITERIA=%22Trasposicion_27.17%22.%22Cod%20regi%C3%B3n%22%20%3D%201" TargetMode="External"/><Relationship Id="rId21" Type="http://schemas.openxmlformats.org/officeDocument/2006/relationships/hyperlink" Target="https://analytics.zoho.com/open-view/2395394000007293119?ZOHO_CRITERIA=%22Trasposicion_27.17%22.%22Id%20Periodo%22%20%3D%201" TargetMode="External"/><Relationship Id="rId7" Type="http://schemas.openxmlformats.org/officeDocument/2006/relationships/hyperlink" Target="https://analytics.zoho.com/open-view/2395394000007331004?ZOHO_CRITERIA=%22Trasposicion_27.17%22.%22Id%20prevalencia%22%20%3D%201" TargetMode="External"/><Relationship Id="rId12" Type="http://schemas.openxmlformats.org/officeDocument/2006/relationships/hyperlink" Target="https://analytics.zoho.com/open-view/2395394000007331719?ZOHO_CRITERIA=%22Trasposicion_27.17%22.%22Cod%20regi%C3%B3n%22%20%3D%201" TargetMode="External"/><Relationship Id="rId17" Type="http://schemas.openxmlformats.org/officeDocument/2006/relationships/hyperlink" Target="https://analytics.zoho.com/open-view/2395394000007279493?ZOHO_CRITERIA=%22Trasposicion_27.17%22.%22Id%20prevalencia%22%20%3D%201" TargetMode="External"/><Relationship Id="rId2" Type="http://schemas.openxmlformats.org/officeDocument/2006/relationships/hyperlink" Target="https://analytics.zoho.com/open-view/2395394000007290143?ZOHO_CRITERIA=%22Trasposicion_27.17%22.%22Cod%20regi%C3%B3n%22%20%3D%201" TargetMode="External"/><Relationship Id="rId16" Type="http://schemas.openxmlformats.org/officeDocument/2006/relationships/hyperlink" Target="https://analytics.zoho.com/open-view/2395394000007279405?ZOHO_CRITERIA=%22Trasposicion_27.17%22.%22Cod%20comuna%22%20%3D%201101" TargetMode="External"/><Relationship Id="rId20" Type="http://schemas.openxmlformats.org/officeDocument/2006/relationships/hyperlink" Target="https://analytics.zoho.com/open-view/2395394000007279808?ZOHO_CRITERIA=%22Trasposicion_27.17%22.%22Id%20prevalencia%22%20%3D%201"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7290850?ZOHO_CRITERIA=%22Trasposicion_27.17%22.%22Cod%20comuna%22%20%3D%201101" TargetMode="External"/><Relationship Id="rId11" Type="http://schemas.openxmlformats.org/officeDocument/2006/relationships/hyperlink" Target="https://analytics.zoho.com/open-view/2395394000007331495?ZOHO_CRITERIA=%22Trasposicion_27.17%22.%22Id%20Periodo%22%20%3D%201" TargetMode="External"/><Relationship Id="rId24" Type="http://schemas.openxmlformats.org/officeDocument/2006/relationships/hyperlink" Target="https://analytics.zoho.com/open-view/2395394000007286648" TargetMode="External"/><Relationship Id="rId5" Type="http://schemas.openxmlformats.org/officeDocument/2006/relationships/hyperlink" Target="https://analytics.zoho.com/open-view/2395394000007290484?ZOHO_CRITERIA=%22Trasposicion_27.17%22.%22Cod%20comuna%22%20%3D%201101" TargetMode="External"/><Relationship Id="rId15" Type="http://schemas.openxmlformats.org/officeDocument/2006/relationships/hyperlink" Target="https://analytics.zoho.com/open-view/2395394000007279313?ZOHO_CRITERIA=%22Trasposicion_27.17%22.%22Cod%20comuna%22%20%3D%201101" TargetMode="External"/><Relationship Id="rId23" Type="http://schemas.openxmlformats.org/officeDocument/2006/relationships/hyperlink" Target="https://analytics.zoho.com/open-view/2395394000007286201" TargetMode="External"/><Relationship Id="rId10" Type="http://schemas.openxmlformats.org/officeDocument/2006/relationships/hyperlink" Target="https://analytics.zoho.com/open-view/2395394000007331369?ZOHO_CRITERIA=%22Trasposicion_27.17%22.%22Id%20Periodo%22%20%3D%201" TargetMode="External"/><Relationship Id="rId19" Type="http://schemas.openxmlformats.org/officeDocument/2006/relationships/hyperlink" Target="https://analytics.zoho.com/open-view/2395394000007279718?ZOHO_CRITERIA=%22Trasposicion_27.17%22.%22Id%20prevalencia%22%20%3D%201" TargetMode="External"/><Relationship Id="rId4" Type="http://schemas.openxmlformats.org/officeDocument/2006/relationships/hyperlink" Target="https://analytics.zoho.com/open-view/2395394000007290364?ZOHO_CRITERIA=%22Trasposicion_27.17%22.%22Cod%20regi%C3%B3n%22%20%3D%201" TargetMode="External"/><Relationship Id="rId9" Type="http://schemas.openxmlformats.org/officeDocument/2006/relationships/hyperlink" Target="https://analytics.zoho.com/open-view/2395394000007331235?ZOHO_CRITERIA=%22Trasposicion_27.17%22.%22Id%20prevalencia%22%20%3D%201" TargetMode="External"/><Relationship Id="rId14" Type="http://schemas.openxmlformats.org/officeDocument/2006/relationships/hyperlink" Target="https://analytics.zoho.com/open-view/2395394000007279107?ZOHO_CRITERIA=%22Trasposicion_27.17%22.%22Cod%20regi%C3%B3n%22%20%3D%201" TargetMode="External"/><Relationship Id="rId22" Type="http://schemas.openxmlformats.org/officeDocument/2006/relationships/hyperlink" Target="https://analytics.zoho.com/open-view/2395394000007286345"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4"/>
  <sheetViews>
    <sheetView showGridLines="0" tabSelected="1" zoomScale="92" zoomScaleNormal="90" workbookViewId="0">
      <pane xSplit="6" ySplit="3" topLeftCell="G32" activePane="bottomRight" state="frozen"/>
      <selection pane="topRight" activeCell="G1" sqref="G1"/>
      <selection pane="bottomLeft" activeCell="A4" sqref="A4"/>
      <selection pane="bottomRight" activeCell="A33" sqref="A33"/>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1094</v>
      </c>
      <c r="G1" s="72"/>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9" t="s">
        <v>10685</v>
      </c>
      <c r="B3" s="47" t="s">
        <v>10686</v>
      </c>
      <c r="C3" s="49" t="s">
        <v>13389</v>
      </c>
      <c r="D3" s="69" t="s">
        <v>28</v>
      </c>
      <c r="E3" s="49" t="s">
        <v>13755</v>
      </c>
      <c r="F3" s="48" t="s">
        <v>10661</v>
      </c>
      <c r="G3" s="48" t="s">
        <v>10662</v>
      </c>
      <c r="H3" s="49" t="s">
        <v>10680</v>
      </c>
      <c r="I3" s="48" t="s">
        <v>10681</v>
      </c>
      <c r="J3" s="70" t="s">
        <v>13390</v>
      </c>
      <c r="K3" s="29" t="s">
        <v>10704</v>
      </c>
      <c r="L3" s="29" t="s">
        <v>10705</v>
      </c>
      <c r="M3" s="26" t="s">
        <v>10427</v>
      </c>
      <c r="N3" s="27" t="s">
        <v>10422</v>
      </c>
      <c r="O3" s="27" t="s">
        <v>10423</v>
      </c>
      <c r="P3" s="27" t="s">
        <v>10421</v>
      </c>
      <c r="Q3" s="27" t="s">
        <v>10434</v>
      </c>
      <c r="R3" s="54" t="s">
        <v>10451</v>
      </c>
      <c r="S3" s="26" t="s">
        <v>10425</v>
      </c>
      <c r="T3" s="58" t="s">
        <v>10426</v>
      </c>
      <c r="U3" s="58" t="s">
        <v>10428</v>
      </c>
      <c r="V3" s="58" t="s">
        <v>10429</v>
      </c>
      <c r="W3" s="58" t="s">
        <v>10430</v>
      </c>
      <c r="X3" s="55" t="s">
        <v>13396</v>
      </c>
      <c r="Y3" s="55" t="s">
        <v>10431</v>
      </c>
      <c r="Z3" s="60" t="s">
        <v>10432</v>
      </c>
      <c r="AA3" s="54" t="s">
        <v>10433</v>
      </c>
      <c r="AB3" s="54" t="s">
        <v>13392</v>
      </c>
      <c r="AC3" s="54" t="s">
        <v>13391</v>
      </c>
      <c r="AD3" s="54" t="s">
        <v>13393</v>
      </c>
      <c r="AE3" s="54" t="s">
        <v>13394</v>
      </c>
      <c r="AF3" s="54" t="s">
        <v>13395</v>
      </c>
      <c r="AG3" s="56" t="s">
        <v>10435</v>
      </c>
      <c r="AH3" s="56" t="s">
        <v>10436</v>
      </c>
      <c r="AI3" s="56" t="s">
        <v>10437</v>
      </c>
      <c r="AJ3" s="56" t="s">
        <v>10438</v>
      </c>
      <c r="AK3" s="56" t="s">
        <v>10439</v>
      </c>
      <c r="AL3" s="55" t="s">
        <v>10440</v>
      </c>
      <c r="AM3" s="55" t="s">
        <v>10441</v>
      </c>
      <c r="AN3" s="55" t="s">
        <v>10442</v>
      </c>
      <c r="AO3" s="26" t="s">
        <v>10443</v>
      </c>
      <c r="AP3" s="57" t="s">
        <v>10444</v>
      </c>
      <c r="AQ3" s="57" t="s">
        <v>10445</v>
      </c>
    </row>
    <row r="4" spans="1:43" ht="51" x14ac:dyDescent="0.25">
      <c r="A4" s="52" t="str">
        <f>+D4&amp;"|FILT:"&amp;E4&amp;"| MUES:"&amp;G4&amp;"|"&amp;F4&amp;"|"&amp;O4&amp;"|"&amp;H4</f>
        <v>GR 01|FILT:Región| MUES:Comuna|Casos de violencia psicológica|Año 2020|</v>
      </c>
      <c r="B4" s="73" t="s">
        <v>13830</v>
      </c>
      <c r="C4" s="44">
        <v>16</v>
      </c>
      <c r="D4" s="45" t="s">
        <v>13379</v>
      </c>
      <c r="E4" s="50" t="s">
        <v>754</v>
      </c>
      <c r="F4" s="46" t="s">
        <v>13825</v>
      </c>
      <c r="G4" s="46" t="s">
        <v>1061</v>
      </c>
      <c r="H4" s="46"/>
      <c r="I4" s="43"/>
      <c r="J4" s="40" t="s">
        <v>795</v>
      </c>
      <c r="K4" s="53"/>
      <c r="L4" s="53"/>
      <c r="M4" s="36" t="str">
        <f>"Casos de violencia psicológica hacia la mujer según Encuesta Nacional de Violencia Intrafamiliar en "&amp;J4&amp;", para el año 2020."</f>
        <v>Casos de violencia psicológica hacia la mujer según Encuesta Nacional de Violencia Intrafamiliar en Tarapacá, para el año 2020.</v>
      </c>
      <c r="N4" s="20" t="str">
        <f t="shared" ref="N4:N33" si="0">IF(E4="Región",J4,IF(E4="Comuna",J4,"Chile"))</f>
        <v>Tarapacá</v>
      </c>
      <c r="O4" s="20" t="s">
        <v>8309</v>
      </c>
      <c r="P4" s="20" t="s">
        <v>9333</v>
      </c>
      <c r="Q4" s="28">
        <f>+IF($E4="PRODUCTO",VLOOKUP(J4,#REF!,9,0)&amp;"000",IF($E4="CATEGORÍA",VLOOKUP(J4,#REF!,7,0),$Q$1))</f>
        <v>270103001</v>
      </c>
      <c r="R4" s="20" t="s">
        <v>13374</v>
      </c>
      <c r="S4" s="35" t="str">
        <f>+F4&amp;" por comuna para la región de "&amp;J4&amp;" según "&amp;H4</f>
        <v xml:space="preserve">Casos de violencia psicológica por comuna para la región de Tarapacá según </v>
      </c>
      <c r="T4" s="67" t="str">
        <f>+S4</f>
        <v xml:space="preserve">Casos de violencia psicológica por comuna para la región de Tarapacá según </v>
      </c>
      <c r="U4" s="68" t="str">
        <f>+E4&amp;": "&amp;J4</f>
        <v>Región: Tarapacá</v>
      </c>
      <c r="V4" s="35" t="s">
        <v>13801</v>
      </c>
      <c r="W4" s="21" t="str">
        <f t="shared" ref="W4:W5" si="1">HYPERLINK(B4,B4)</f>
        <v>https://analytics.zoho.com/open-view/2395394000007290143?ZOHO_CRITERIA=%22Trasposicion_27.17%22.%22Cod%20regi%C3%B3n%22%20%3D%201</v>
      </c>
      <c r="X4" s="62" t="s">
        <v>152</v>
      </c>
      <c r="Y4" s="20" t="s">
        <v>13375</v>
      </c>
      <c r="Z4" s="35" t="str">
        <f>+""&amp;F4&amp;" por comuna en la región "&amp;J4&amp;" de acuerdo a los datos publicados por el "&amp;AL4&amp;" de Chile para el "&amp;O4&amp;"."</f>
        <v>Casos de violencia psicológica por comuna en la región Tarapacá de acuerdo a los datos publicados por el Centro de Estudios y Análisis del Delito de Chile para el Año 2020.</v>
      </c>
      <c r="AA4" s="63">
        <v>44357</v>
      </c>
      <c r="AB4" s="62" t="s">
        <v>10446</v>
      </c>
      <c r="AC4" s="62" t="s">
        <v>10466</v>
      </c>
      <c r="AD4" s="61" t="s">
        <v>24</v>
      </c>
      <c r="AE4" s="61" t="s">
        <v>24</v>
      </c>
      <c r="AF4" s="61" t="s">
        <v>24</v>
      </c>
      <c r="AG4" s="65">
        <f>+VLOOKUP($P4,Parametros[[nombre]:[Columna1]],5,0)</f>
        <v>11</v>
      </c>
      <c r="AH4" s="65">
        <v>1</v>
      </c>
      <c r="AI4" s="65">
        <f>+VLOOKUP($N4,Territorio[[nombre]:[Columna1]],7,0)</f>
        <v>252</v>
      </c>
      <c r="AJ4" s="65">
        <f>+VLOOKUP(O4,Temporalidad[[nombre]:[Columna1]],7,0)</f>
        <v>31</v>
      </c>
      <c r="AK4" s="65">
        <f>+VLOOKUP(LEFT($D4,2),Tipo_Gráfico[[id2]:[Tipo Gráfico]],3,0)</f>
        <v>1</v>
      </c>
      <c r="AL4" s="35" t="s">
        <v>13803</v>
      </c>
      <c r="AM4" s="61" t="s">
        <v>24</v>
      </c>
      <c r="AN4" s="61" t="s">
        <v>24</v>
      </c>
      <c r="AO4" s="61" t="s">
        <v>24</v>
      </c>
      <c r="AP4" s="66">
        <f>VLOOKUP($AC4,Responsables[],3,0)</f>
        <v>7</v>
      </c>
      <c r="AQ4" s="66">
        <f>VLOOKUP($R4,unidad_medida[[#All],[nombre]:[Columna1]],5,0)</f>
        <v>73</v>
      </c>
    </row>
    <row r="5" spans="1:43" ht="51" x14ac:dyDescent="0.25">
      <c r="A5" s="52" t="str">
        <f t="shared" ref="A5:A13" si="2">+D5&amp;"|FILT:"&amp;E5&amp;"| MUES:"&amp;G5&amp;"|"&amp;F5&amp;"|"&amp;O5&amp;"|"&amp;H5</f>
        <v>GR 02|FILT:Región| MUES:Prevalencia|Casos de violencia psicológica|Año 2020|</v>
      </c>
      <c r="B5" s="73" t="s">
        <v>13831</v>
      </c>
      <c r="C5" s="38">
        <v>16</v>
      </c>
      <c r="D5" s="42" t="s">
        <v>13380</v>
      </c>
      <c r="E5" s="51" t="s">
        <v>754</v>
      </c>
      <c r="F5" s="46" t="s">
        <v>13825</v>
      </c>
      <c r="G5" s="39" t="s">
        <v>13760</v>
      </c>
      <c r="H5" s="39"/>
      <c r="I5" s="37"/>
      <c r="J5" s="40" t="s">
        <v>795</v>
      </c>
      <c r="K5" s="53"/>
      <c r="L5" s="53"/>
      <c r="M5" s="36" t="str">
        <f>"Casos de violencia psicológica hacia la mujer según Encuesta Nacional de Violencia Intrafamiliar en "&amp;J5&amp;", para el año 2020."</f>
        <v>Casos de violencia psicológica hacia la mujer según Encuesta Nacional de Violencia Intrafamiliar en Tarapacá, para el año 2020.</v>
      </c>
      <c r="N5" s="20" t="str">
        <f t="shared" si="0"/>
        <v>Tarapacá</v>
      </c>
      <c r="O5" s="20" t="s">
        <v>8309</v>
      </c>
      <c r="P5" s="20" t="str">
        <f>+P4</f>
        <v>Casos</v>
      </c>
      <c r="Q5" s="28">
        <f>+IF($E5="PRODUCTO",VLOOKUP(J5,#REF!,9,0)&amp;"000",IF($E5="CATEGORÍA",VLOOKUP(J5,#REF!,7,0),$Q$1))</f>
        <v>270103001</v>
      </c>
      <c r="R5" s="20" t="str">
        <f>R4</f>
        <v>casos</v>
      </c>
      <c r="S5" s="35" t="str">
        <f t="shared" ref="S5:S11" si="3">+F5&amp;" por comuna para la región de "&amp;J5&amp;" según "&amp;H5</f>
        <v xml:space="preserve">Casos de violencia psicológica por comuna para la región de Tarapacá según </v>
      </c>
      <c r="T5" s="67" t="str">
        <f t="shared" ref="T5:T25" si="4">+S5</f>
        <v xml:space="preserve">Casos de violencia psicológica por comuna para la región de Tarapacá según </v>
      </c>
      <c r="U5" s="68" t="str">
        <f t="shared" ref="U5:U25" si="5">+E5&amp;": "&amp;J5</f>
        <v>Región: Tarapacá</v>
      </c>
      <c r="V5" s="35" t="s">
        <v>13801</v>
      </c>
      <c r="W5" s="21" t="str">
        <f t="shared" si="1"/>
        <v>https://analytics.zoho.com/open-view/2395394000007290247?ZOHO_CRITERIA=%22Trasposicion_27.17%22.%22Cod%20regi%C3%B3n%22%20%3D%201</v>
      </c>
      <c r="X5" s="61" t="str">
        <f>+X4</f>
        <v>CHL</v>
      </c>
      <c r="Y5" s="20" t="s">
        <v>13375</v>
      </c>
      <c r="Z5" s="35" t="str">
        <f t="shared" ref="Z5:Z39" si="6">+""&amp;F5&amp;" por comuna en la región "&amp;J5&amp;" de acuerdo a los datos publicados por el "&amp;AL5&amp;" de Chile para el "&amp;O5&amp;"."</f>
        <v>Casos de violencia psicológica por comuna en la región Tarapacá de acuerdo a los datos publicados por el Centro de Estudios y Análisis del Delito de Chile para el Año 2020.</v>
      </c>
      <c r="AA5" s="64">
        <f t="shared" ref="AA5:AF5" si="7">+AA4</f>
        <v>44357</v>
      </c>
      <c r="AB5" s="61" t="str">
        <f t="shared" si="7"/>
        <v>Español</v>
      </c>
      <c r="AC5" s="61" t="str">
        <f t="shared" si="7"/>
        <v>Paula</v>
      </c>
      <c r="AD5" s="61" t="str">
        <f t="shared" si="7"/>
        <v>No Aplica</v>
      </c>
      <c r="AE5" s="61" t="str">
        <f t="shared" si="7"/>
        <v>No Aplica</v>
      </c>
      <c r="AF5" s="61" t="str">
        <f t="shared" si="7"/>
        <v>No Aplica</v>
      </c>
      <c r="AG5" s="65">
        <f>+VLOOKUP($P5,Parametros[[nombre]:[Columna1]],5,0)</f>
        <v>11</v>
      </c>
      <c r="AH5" s="65">
        <f>AH4</f>
        <v>1</v>
      </c>
      <c r="AI5" s="65">
        <f>+VLOOKUP($N5,Territorio[[nombre]:[Columna1]],7,0)</f>
        <v>252</v>
      </c>
      <c r="AJ5" s="65">
        <f>+VLOOKUP(O5,Temporalidad[[nombre]:[Columna1]],7,0)</f>
        <v>31</v>
      </c>
      <c r="AK5" s="65">
        <f>+VLOOKUP(LEFT($D5,2),Tipo_Gráfico[[id2]:[Tipo Gráfico]],3,0)</f>
        <v>1</v>
      </c>
      <c r="AL5" s="35" t="str">
        <f>AL4</f>
        <v>Centro de Estudios y Análisis del Delito</v>
      </c>
      <c r="AM5" s="61" t="str">
        <f>+AM4</f>
        <v>No Aplica</v>
      </c>
      <c r="AN5" s="61" t="str">
        <f>+AN4</f>
        <v>No Aplica</v>
      </c>
      <c r="AO5" s="61" t="str">
        <f>+AO4</f>
        <v>No Aplica</v>
      </c>
      <c r="AP5" s="66">
        <f>VLOOKUP($AC5,Responsables[],3,0)</f>
        <v>7</v>
      </c>
      <c r="AQ5" s="66">
        <f>VLOOKUP($R5,unidad_medida[[#All],[nombre]:[Columna1]],5,0)</f>
        <v>73</v>
      </c>
    </row>
    <row r="6" spans="1:43" ht="51" x14ac:dyDescent="0.25">
      <c r="A6" s="52" t="str">
        <f t="shared" si="2"/>
        <v>GR 03|FILT:Región| MUES:Periodo|Casos de violencia psicológica|Año 2020|</v>
      </c>
      <c r="B6" s="73" t="s">
        <v>13832</v>
      </c>
      <c r="C6" s="38">
        <v>16</v>
      </c>
      <c r="D6" s="45" t="s">
        <v>13381</v>
      </c>
      <c r="E6" s="50" t="s">
        <v>754</v>
      </c>
      <c r="F6" s="46" t="s">
        <v>13825</v>
      </c>
      <c r="G6" s="39" t="s">
        <v>10450</v>
      </c>
      <c r="H6" s="46"/>
      <c r="I6" s="37"/>
      <c r="J6" s="40" t="s">
        <v>795</v>
      </c>
      <c r="K6" s="53"/>
      <c r="L6" s="53"/>
      <c r="M6" s="36" t="str">
        <f>"Casos de violencia psicológica hacia la mujer según Encuesta Nacional de Violencia Intrafamiliar en "&amp;J6&amp;", para el año 2020."</f>
        <v>Casos de violencia psicológica hacia la mujer según Encuesta Nacional de Violencia Intrafamiliar en Tarapacá, para el año 2020.</v>
      </c>
      <c r="N6" s="20" t="str">
        <f t="shared" si="0"/>
        <v>Tarapacá</v>
      </c>
      <c r="O6" s="20" t="s">
        <v>8309</v>
      </c>
      <c r="P6" s="20" t="str">
        <f t="shared" ref="P6:P39" si="8">+P5</f>
        <v>Casos</v>
      </c>
      <c r="Q6" s="28">
        <f>+IF($E6="PRODUCTO",VLOOKUP(J6,#REF!,9,0)&amp;"000",IF($E6="CATEGORÍA",VLOOKUP(J6,#REF!,7,0),$Q$1))</f>
        <v>270103001</v>
      </c>
      <c r="R6" s="20" t="str">
        <f t="shared" ref="R6:R39" si="9">R5</f>
        <v>casos</v>
      </c>
      <c r="S6" s="35" t="str">
        <f>+F6&amp;" por región a escala nacional "&amp;J6&amp;" según "&amp;H6</f>
        <v xml:space="preserve">Casos de violencia psicológica por región a escala nacional Tarapacá según </v>
      </c>
      <c r="T6" s="67" t="str">
        <f t="shared" si="4"/>
        <v xml:space="preserve">Casos de violencia psicológica por región a escala nacional Tarapacá según </v>
      </c>
      <c r="U6" s="68" t="str">
        <f t="shared" si="5"/>
        <v>Región: Tarapacá</v>
      </c>
      <c r="V6" s="35" t="s">
        <v>13801</v>
      </c>
      <c r="W6" s="21" t="str">
        <f t="shared" ref="W6:W9" si="10">HYPERLINK(B6,B6)</f>
        <v>https://analytics.zoho.com/open-view/2395394000007290364?ZOHO_CRITERIA=%22Trasposicion_27.17%22.%22Cod%20regi%C3%B3n%22%20%3D%201</v>
      </c>
      <c r="X6" s="61" t="str">
        <f t="shared" ref="X6:X9" si="11">+X5</f>
        <v>CHL</v>
      </c>
      <c r="Y6" s="20" t="s">
        <v>13375</v>
      </c>
      <c r="Z6" s="35" t="str">
        <f t="shared" si="6"/>
        <v>Casos de violencia psicológica por comuna en la región Tarapacá de acuerdo a los datos publicados por el Centro de Estudios y Análisis del Delito de Chile para el Año 2020.</v>
      </c>
      <c r="AA6" s="64">
        <f t="shared" ref="AA6:AF6" si="12">+AA5</f>
        <v>44357</v>
      </c>
      <c r="AB6" s="61" t="str">
        <f t="shared" si="12"/>
        <v>Español</v>
      </c>
      <c r="AC6" s="61" t="str">
        <f t="shared" si="12"/>
        <v>Paula</v>
      </c>
      <c r="AD6" s="61" t="str">
        <f t="shared" si="12"/>
        <v>No Aplica</v>
      </c>
      <c r="AE6" s="61" t="str">
        <f t="shared" si="12"/>
        <v>No Aplica</v>
      </c>
      <c r="AF6" s="61" t="str">
        <f t="shared" si="12"/>
        <v>No Aplica</v>
      </c>
      <c r="AG6" s="65">
        <f>+VLOOKUP($P6,Parametros[[nombre]:[Columna1]],5,0)</f>
        <v>11</v>
      </c>
      <c r="AH6" s="65">
        <f t="shared" ref="AH6:AH9" si="13">AH5</f>
        <v>1</v>
      </c>
      <c r="AI6" s="65">
        <f>+VLOOKUP($N6,Territorio[[nombre]:[Columna1]],7,0)</f>
        <v>252</v>
      </c>
      <c r="AJ6" s="65">
        <f>+VLOOKUP(O6,Temporalidad[[nombre]:[Columna1]],7,0)</f>
        <v>31</v>
      </c>
      <c r="AK6" s="65">
        <f>+VLOOKUP(LEFT($D6,2),Tipo_Gráfico[[id2]:[Tipo Gráfico]],3,0)</f>
        <v>1</v>
      </c>
      <c r="AL6" s="35" t="str">
        <f t="shared" ref="AL6:AL14" si="14">AL5</f>
        <v>Centro de Estudios y Análisis del Delito</v>
      </c>
      <c r="AM6" s="61" t="str">
        <f t="shared" ref="AM6:AM9" si="15">+AM5</f>
        <v>No Aplica</v>
      </c>
      <c r="AN6" s="61" t="str">
        <f t="shared" ref="AN6:AN9" si="16">+AN5</f>
        <v>No Aplica</v>
      </c>
      <c r="AO6" s="61" t="str">
        <f t="shared" ref="AO6:AO9" si="17">+AO5</f>
        <v>No Aplica</v>
      </c>
      <c r="AP6" s="66">
        <f>VLOOKUP($AC6,Responsables[],3,0)</f>
        <v>7</v>
      </c>
      <c r="AQ6" s="66">
        <f>VLOOKUP($R6,unidad_medida[[#All],[nombre]:[Columna1]],5,0)</f>
        <v>73</v>
      </c>
    </row>
    <row r="7" spans="1:43" ht="51" x14ac:dyDescent="0.25">
      <c r="A7" s="52" t="str">
        <f t="shared" si="2"/>
        <v>GR 04|FILT:Comuna| MUES:Prevalencia|Casos de violencia psicológica|Año 2020|</v>
      </c>
      <c r="B7" s="73" t="s">
        <v>13833</v>
      </c>
      <c r="C7" s="38">
        <v>244</v>
      </c>
      <c r="D7" s="42" t="s">
        <v>13382</v>
      </c>
      <c r="E7" s="50" t="s">
        <v>1061</v>
      </c>
      <c r="F7" s="46" t="s">
        <v>13825</v>
      </c>
      <c r="G7" s="39" t="s">
        <v>13760</v>
      </c>
      <c r="H7" s="39"/>
      <c r="I7" s="37"/>
      <c r="J7" s="40" t="s">
        <v>1059</v>
      </c>
      <c r="K7" s="53"/>
      <c r="L7" s="53"/>
      <c r="M7" s="36" t="str">
        <f>"Casos de violencia psicológica hacia la mujer según Encuesta Nacional de Violencia Intrafamiliar en "&amp;J7&amp;", para el año 2020."</f>
        <v>Casos de violencia psicológica hacia la mujer según Encuesta Nacional de Violencia Intrafamiliar en Iquique, para el año 2020.</v>
      </c>
      <c r="N7" s="20" t="str">
        <f t="shared" si="0"/>
        <v>Iquique</v>
      </c>
      <c r="O7" s="20" t="s">
        <v>8309</v>
      </c>
      <c r="P7" s="20" t="str">
        <f t="shared" si="8"/>
        <v>Casos</v>
      </c>
      <c r="Q7" s="28">
        <f>+IF($E7="PRODUCTO",VLOOKUP(J7,#REF!,9,0)&amp;"000",IF($E7="CATEGORÍA",VLOOKUP(J7,#REF!,7,0),$Q$1))</f>
        <v>270103001</v>
      </c>
      <c r="R7" s="20" t="str">
        <f t="shared" si="9"/>
        <v>casos</v>
      </c>
      <c r="S7" s="35" t="str">
        <f>+F7&amp;" por región a escala nacional "&amp;J7&amp;" según "&amp;H7</f>
        <v xml:space="preserve">Casos de violencia psicológica por región a escala nacional Iquique según </v>
      </c>
      <c r="T7" s="67" t="str">
        <f t="shared" si="4"/>
        <v xml:space="preserve">Casos de violencia psicológica por región a escala nacional Iquique según </v>
      </c>
      <c r="U7" s="68" t="str">
        <f t="shared" si="5"/>
        <v>Comuna: Iquique</v>
      </c>
      <c r="V7" s="35" t="s">
        <v>13801</v>
      </c>
      <c r="W7" s="21" t="str">
        <f t="shared" si="10"/>
        <v>https://analytics.zoho.com/open-view/2395394000007290484?ZOHO_CRITERIA=%22Trasposicion_27.17%22.%22Cod%20comuna%22%20%3D%201101</v>
      </c>
      <c r="X7" s="61" t="str">
        <f t="shared" si="11"/>
        <v>CHL</v>
      </c>
      <c r="Y7" s="20" t="s">
        <v>13802</v>
      </c>
      <c r="Z7" s="35" t="str">
        <f t="shared" si="6"/>
        <v>Casos de violencia psicológica por comuna en la región Iquique de acuerdo a los datos publicados por el Centro de Estudios y Análisis del Delito de Chile para el Año 2020.</v>
      </c>
      <c r="AA7" s="64">
        <f t="shared" ref="AA7:AF7" si="18">+AA6</f>
        <v>44357</v>
      </c>
      <c r="AB7" s="61" t="str">
        <f t="shared" si="18"/>
        <v>Español</v>
      </c>
      <c r="AC7" s="61" t="str">
        <f t="shared" si="18"/>
        <v>Paula</v>
      </c>
      <c r="AD7" s="61" t="str">
        <f t="shared" si="18"/>
        <v>No Aplica</v>
      </c>
      <c r="AE7" s="61" t="str">
        <f t="shared" si="18"/>
        <v>No Aplica</v>
      </c>
      <c r="AF7" s="61" t="str">
        <f t="shared" si="18"/>
        <v>No Aplica</v>
      </c>
      <c r="AG7" s="65">
        <f>+VLOOKUP($P7,Parametros[[nombre]:[Columna1]],5,0)</f>
        <v>11</v>
      </c>
      <c r="AH7" s="65">
        <f t="shared" si="13"/>
        <v>1</v>
      </c>
      <c r="AI7" s="65">
        <f>+VLOOKUP($N7,Territorio[[nombre]:[Columna1]],7,0)</f>
        <v>343</v>
      </c>
      <c r="AJ7" s="65">
        <f>+VLOOKUP(O7,Temporalidad[[nombre]:[Columna1]],7,0)</f>
        <v>31</v>
      </c>
      <c r="AK7" s="65">
        <f>+VLOOKUP(LEFT($D7,2),Tipo_Gráfico[[id2]:[Tipo Gráfico]],3,0)</f>
        <v>1</v>
      </c>
      <c r="AL7" s="35" t="str">
        <f t="shared" si="14"/>
        <v>Centro de Estudios y Análisis del Delito</v>
      </c>
      <c r="AM7" s="61" t="str">
        <f t="shared" si="15"/>
        <v>No Aplica</v>
      </c>
      <c r="AN7" s="61" t="str">
        <f t="shared" si="16"/>
        <v>No Aplica</v>
      </c>
      <c r="AO7" s="61" t="str">
        <f t="shared" si="17"/>
        <v>No Aplica</v>
      </c>
      <c r="AP7" s="66">
        <f>VLOOKUP($AC7,Responsables[],3,0)</f>
        <v>7</v>
      </c>
      <c r="AQ7" s="66">
        <f>VLOOKUP($R7,unidad_medida[[#All],[nombre]:[Columna1]],5,0)</f>
        <v>73</v>
      </c>
    </row>
    <row r="8" spans="1:43" ht="51" x14ac:dyDescent="0.25">
      <c r="A8" s="52" t="str">
        <f t="shared" si="2"/>
        <v>GR 05|FILT:Comuna| MUES:Periodo|Casos de violencia psicológica|Año 2020|</v>
      </c>
      <c r="B8" s="73" t="s">
        <v>13834</v>
      </c>
      <c r="C8" s="38">
        <v>244</v>
      </c>
      <c r="D8" s="45" t="s">
        <v>13383</v>
      </c>
      <c r="E8" s="50" t="s">
        <v>1061</v>
      </c>
      <c r="F8" s="46" t="s">
        <v>13825</v>
      </c>
      <c r="G8" s="39" t="s">
        <v>10450</v>
      </c>
      <c r="H8" s="46"/>
      <c r="I8" s="37"/>
      <c r="J8" s="40" t="s">
        <v>1059</v>
      </c>
      <c r="K8" s="53"/>
      <c r="L8" s="53"/>
      <c r="M8" s="36" t="str">
        <f>"Casos de violencia psicológica hacia la mujer según Encuesta Nacional de Violencia Intrafamiliar en "&amp;J8&amp;", para el año 2020."</f>
        <v>Casos de violencia psicológica hacia la mujer según Encuesta Nacional de Violencia Intrafamiliar en Iquique, para el año 2020.</v>
      </c>
      <c r="N8" s="20" t="str">
        <f t="shared" si="0"/>
        <v>Iquique</v>
      </c>
      <c r="O8" s="20" t="s">
        <v>8309</v>
      </c>
      <c r="P8" s="20" t="str">
        <f t="shared" si="8"/>
        <v>Casos</v>
      </c>
      <c r="Q8" s="28">
        <f>+IF($E8="PRODUCTO",VLOOKUP(J8,#REF!,9,0)&amp;"000",IF($E8="CATEGORÍA",VLOOKUP(J8,#REF!,7,0),$Q$1))</f>
        <v>270103001</v>
      </c>
      <c r="R8" s="20" t="str">
        <f t="shared" si="9"/>
        <v>casos</v>
      </c>
      <c r="S8" s="35" t="str">
        <f>+F8&amp;" en Chile por región "&amp;" según "&amp;H8</f>
        <v xml:space="preserve">Casos de violencia psicológica en Chile por región  según </v>
      </c>
      <c r="T8" s="67" t="str">
        <f t="shared" si="4"/>
        <v xml:space="preserve">Casos de violencia psicológica en Chile por región  según </v>
      </c>
      <c r="U8" s="68" t="str">
        <f t="shared" si="5"/>
        <v>Comuna: Iquique</v>
      </c>
      <c r="V8" s="35" t="s">
        <v>13801</v>
      </c>
      <c r="W8" s="21" t="str">
        <f t="shared" si="10"/>
        <v>https://analytics.zoho.com/open-view/2395394000007290850?ZOHO_CRITERIA=%22Trasposicion_27.17%22.%22Cod%20comuna%22%20%3D%201101</v>
      </c>
      <c r="X8" s="61" t="str">
        <f t="shared" si="11"/>
        <v>CHL</v>
      </c>
      <c r="Y8" s="20" t="s">
        <v>13802</v>
      </c>
      <c r="Z8" s="35" t="str">
        <f t="shared" si="6"/>
        <v>Casos de violencia psicológica por comuna en la región Iquique de acuerdo a los datos publicados por el Centro de Estudios y Análisis del Delito de Chile para el Año 2020.</v>
      </c>
      <c r="AA8" s="64">
        <f t="shared" ref="AA8:AF8" si="19">+AA7</f>
        <v>44357</v>
      </c>
      <c r="AB8" s="61" t="str">
        <f t="shared" si="19"/>
        <v>Español</v>
      </c>
      <c r="AC8" s="61" t="str">
        <f t="shared" si="19"/>
        <v>Paula</v>
      </c>
      <c r="AD8" s="61" t="str">
        <f t="shared" si="19"/>
        <v>No Aplica</v>
      </c>
      <c r="AE8" s="61" t="str">
        <f t="shared" si="19"/>
        <v>No Aplica</v>
      </c>
      <c r="AF8" s="61" t="str">
        <f t="shared" si="19"/>
        <v>No Aplica</v>
      </c>
      <c r="AG8" s="65">
        <f>+VLOOKUP($P8,Parametros[[nombre]:[Columna1]],5,0)</f>
        <v>11</v>
      </c>
      <c r="AH8" s="65">
        <f t="shared" si="13"/>
        <v>1</v>
      </c>
      <c r="AI8" s="65">
        <f>+VLOOKUP($N8,Territorio[[nombre]:[Columna1]],7,0)</f>
        <v>343</v>
      </c>
      <c r="AJ8" s="65">
        <f>+VLOOKUP(O8,Temporalidad[[nombre]:[Columna1]],7,0)</f>
        <v>31</v>
      </c>
      <c r="AK8" s="65">
        <f>+VLOOKUP(LEFT($D8,2),Tipo_Gráfico[[id2]:[Tipo Gráfico]],3,0)</f>
        <v>1</v>
      </c>
      <c r="AL8" s="35" t="str">
        <f t="shared" si="14"/>
        <v>Centro de Estudios y Análisis del Delito</v>
      </c>
      <c r="AM8" s="61" t="str">
        <f t="shared" si="15"/>
        <v>No Aplica</v>
      </c>
      <c r="AN8" s="61" t="str">
        <f t="shared" si="16"/>
        <v>No Aplica</v>
      </c>
      <c r="AO8" s="61" t="str">
        <f t="shared" si="17"/>
        <v>No Aplica</v>
      </c>
      <c r="AP8" s="66">
        <f>VLOOKUP($AC8,Responsables[],3,0)</f>
        <v>7</v>
      </c>
      <c r="AQ8" s="66">
        <f>VLOOKUP($R8,unidad_medida[[#All],[nombre]:[Columna1]],5,0)</f>
        <v>73</v>
      </c>
    </row>
    <row r="9" spans="1:43" ht="51" x14ac:dyDescent="0.25">
      <c r="A9" s="52" t="str">
        <f t="shared" si="2"/>
        <v>GR 06|FILT:Prevalencia| MUES:Regiones|Casos de violencia psicológica|Año 2020|</v>
      </c>
      <c r="B9" s="73" t="s">
        <v>13835</v>
      </c>
      <c r="C9" s="38">
        <v>4</v>
      </c>
      <c r="D9" s="42" t="s">
        <v>13384</v>
      </c>
      <c r="E9" s="50" t="s">
        <v>13760</v>
      </c>
      <c r="F9" s="46" t="s">
        <v>13825</v>
      </c>
      <c r="G9" s="39" t="s">
        <v>10385</v>
      </c>
      <c r="H9" s="39"/>
      <c r="I9" s="37"/>
      <c r="J9" s="40" t="s">
        <v>13768</v>
      </c>
      <c r="K9" s="53"/>
      <c r="L9" s="53"/>
      <c r="M9" s="36" t="str">
        <f>"Casos de violencia psicológica hacia la mujer según Encuesta Nacional de Violencia Intrafamiliar por "&amp;J9&amp;", para el año 2020."</f>
        <v>Casos de violencia psicológica hacia la mujer según Encuesta Nacional de Violencia Intrafamiliar por Prevalencia Violencia Psicológica General Año, para el año 2020.</v>
      </c>
      <c r="N9" s="20" t="str">
        <f t="shared" si="0"/>
        <v>Chile</v>
      </c>
      <c r="O9" s="20" t="s">
        <v>8309</v>
      </c>
      <c r="P9" s="20" t="str">
        <f t="shared" si="8"/>
        <v>Casos</v>
      </c>
      <c r="Q9" s="28">
        <f>+IF($E9="PRODUCTO",VLOOKUP(J9,#REF!,9,0)&amp;"000",IF($E9="CATEGORÍA",VLOOKUP(J9,#REF!,7,0),$Q$1))</f>
        <v>270103001</v>
      </c>
      <c r="R9" s="20" t="str">
        <f t="shared" si="9"/>
        <v>casos</v>
      </c>
      <c r="S9" s="35" t="str">
        <f>+F9&amp;" en Chile por región "&amp;" según "&amp;H9</f>
        <v xml:space="preserve">Casos de violencia psicológica en Chile por región  según </v>
      </c>
      <c r="T9" s="67" t="str">
        <f t="shared" si="4"/>
        <v xml:space="preserve">Casos de violencia psicológica en Chile por región  según </v>
      </c>
      <c r="U9" s="68" t="str">
        <f t="shared" si="5"/>
        <v>Prevalencia: Prevalencia Violencia Psicológica General Año</v>
      </c>
      <c r="V9" s="35" t="s">
        <v>13801</v>
      </c>
      <c r="W9" s="21" t="str">
        <f t="shared" si="10"/>
        <v>https://analytics.zoho.com/open-view/2395394000007331004?ZOHO_CRITERIA=%22Trasposicion_27.17%22.%22Id%20prevalencia%22%20%3D%201</v>
      </c>
      <c r="X9" s="61" t="str">
        <f t="shared" si="11"/>
        <v>CHL</v>
      </c>
      <c r="Y9" s="20" t="s">
        <v>10690</v>
      </c>
      <c r="Z9" s="35" t="str">
        <f t="shared" si="6"/>
        <v>Casos de violencia psicológica por comuna en la región Prevalencia Violencia Psicológica General Año de acuerdo a los datos publicados por el Centro de Estudios y Análisis del Delito de Chile para el Año 2020.</v>
      </c>
      <c r="AA9" s="64">
        <f t="shared" ref="AA9:AF9" si="20">+AA8</f>
        <v>44357</v>
      </c>
      <c r="AB9" s="61" t="str">
        <f t="shared" si="20"/>
        <v>Español</v>
      </c>
      <c r="AC9" s="61" t="str">
        <f t="shared" si="20"/>
        <v>Paula</v>
      </c>
      <c r="AD9" s="61" t="str">
        <f t="shared" si="20"/>
        <v>No Aplica</v>
      </c>
      <c r="AE9" s="61" t="str">
        <f t="shared" si="20"/>
        <v>No Aplica</v>
      </c>
      <c r="AF9" s="61" t="str">
        <f t="shared" si="20"/>
        <v>No Aplica</v>
      </c>
      <c r="AG9" s="65">
        <f>+VLOOKUP($P9,Parametros[[nombre]:[Columna1]],5,0)</f>
        <v>11</v>
      </c>
      <c r="AH9" s="65">
        <f t="shared" si="13"/>
        <v>1</v>
      </c>
      <c r="AI9" s="65">
        <f>+VLOOKUP($N9,Territorio[[nombre]:[Columna1]],7,0)</f>
        <v>38</v>
      </c>
      <c r="AJ9" s="65">
        <f>+VLOOKUP(O9,Temporalidad[[nombre]:[Columna1]],7,0)</f>
        <v>31</v>
      </c>
      <c r="AK9" s="65">
        <f>+VLOOKUP(LEFT($D9,2),Tipo_Gráfico[[id2]:[Tipo Gráfico]],3,0)</f>
        <v>1</v>
      </c>
      <c r="AL9" s="35" t="str">
        <f t="shared" si="14"/>
        <v>Centro de Estudios y Análisis del Delito</v>
      </c>
      <c r="AM9" s="61" t="str">
        <f t="shared" si="15"/>
        <v>No Aplica</v>
      </c>
      <c r="AN9" s="61" t="str">
        <f t="shared" si="16"/>
        <v>No Aplica</v>
      </c>
      <c r="AO9" s="61" t="str">
        <f t="shared" si="17"/>
        <v>No Aplica</v>
      </c>
      <c r="AP9" s="66">
        <f>VLOOKUP($AC9,Responsables[],3,0)</f>
        <v>7</v>
      </c>
      <c r="AQ9" s="66">
        <f>VLOOKUP($R9,unidad_medida[[#All],[nombre]:[Columna1]],5,0)</f>
        <v>73</v>
      </c>
    </row>
    <row r="10" spans="1:43" ht="51" x14ac:dyDescent="0.25">
      <c r="A10" s="52" t="str">
        <f t="shared" si="2"/>
        <v>GR 07|FILT:Prevalencia| MUES:Comuna|Casos de violencia psicológica|Año 2020|</v>
      </c>
      <c r="B10" s="73" t="s">
        <v>13836</v>
      </c>
      <c r="C10" s="38">
        <v>4</v>
      </c>
      <c r="D10" s="45" t="s">
        <v>13385</v>
      </c>
      <c r="E10" s="50" t="s">
        <v>13760</v>
      </c>
      <c r="F10" s="46" t="s">
        <v>13825</v>
      </c>
      <c r="G10" s="39" t="s">
        <v>1061</v>
      </c>
      <c r="H10" s="46"/>
      <c r="I10" s="37"/>
      <c r="J10" s="40" t="s">
        <v>13768</v>
      </c>
      <c r="K10" s="53"/>
      <c r="L10" s="53"/>
      <c r="M10" s="36" t="str">
        <f>"Casos de violencia psicológica hacia la mujer según Encuesta Nacional de Violencia Intrafamiliar por "&amp;J10&amp;", para el año 2020."</f>
        <v>Casos de violencia psicológica hacia la mujer según Encuesta Nacional de Violencia Intrafamiliar por Prevalencia Violencia Psicológica General Año, para el año 2020.</v>
      </c>
      <c r="N10" s="20" t="str">
        <f t="shared" si="0"/>
        <v>Chile</v>
      </c>
      <c r="O10" s="20" t="s">
        <v>8309</v>
      </c>
      <c r="P10" s="20" t="str">
        <f t="shared" si="8"/>
        <v>Casos</v>
      </c>
      <c r="Q10" s="28">
        <f>+IF($E10="PRODUCTO",VLOOKUP(J10,#REF!,9,0)&amp;"000",IF($E10="CATEGORÍA",VLOOKUP(J10,#REF!,7,0),$Q$1))</f>
        <v>270103001</v>
      </c>
      <c r="R10" s="20" t="str">
        <f t="shared" si="9"/>
        <v>casos</v>
      </c>
      <c r="S10" s="35" t="str">
        <f t="shared" si="3"/>
        <v xml:space="preserve">Casos de violencia psicológica por comuna para la región de Prevalencia Violencia Psicológica General Año según </v>
      </c>
      <c r="T10" s="67" t="str">
        <f t="shared" si="4"/>
        <v xml:space="preserve">Casos de violencia psicológica por comuna para la región de Prevalencia Violencia Psicológica General Año según </v>
      </c>
      <c r="U10" s="68" t="str">
        <f t="shared" si="5"/>
        <v>Prevalencia: Prevalencia Violencia Psicológica General Año</v>
      </c>
      <c r="V10" s="35" t="s">
        <v>13801</v>
      </c>
      <c r="W10" s="21" t="str">
        <f t="shared" ref="W10:W11" si="21">HYPERLINK(B10,B10)</f>
        <v>https://analytics.zoho.com/open-view/2395394000007331130?ZOHO_CRITERIA=%22Trasposicion_27.17%22.%22Id%20prevalencia%22%20%3D%201</v>
      </c>
      <c r="X10" s="61" t="str">
        <f t="shared" ref="X10:X39" si="22">+X9</f>
        <v>CHL</v>
      </c>
      <c r="Y10" s="20" t="s">
        <v>10690</v>
      </c>
      <c r="Z10" s="35" t="str">
        <f t="shared" si="6"/>
        <v>Casos de violencia psicológica por comuna en la región Prevalencia Violencia Psicológica General Año de acuerdo a los datos publicados por el Centro de Estudios y Análisis del Delito de Chile para el Año 2020.</v>
      </c>
      <c r="AA10" s="64">
        <f t="shared" ref="AA10:AF10" si="23">+AA9</f>
        <v>44357</v>
      </c>
      <c r="AB10" s="61" t="str">
        <f t="shared" si="23"/>
        <v>Español</v>
      </c>
      <c r="AC10" s="61" t="str">
        <f t="shared" si="23"/>
        <v>Paula</v>
      </c>
      <c r="AD10" s="61" t="str">
        <f t="shared" si="23"/>
        <v>No Aplica</v>
      </c>
      <c r="AE10" s="61" t="str">
        <f t="shared" si="23"/>
        <v>No Aplica</v>
      </c>
      <c r="AF10" s="61" t="str">
        <f t="shared" si="23"/>
        <v>No Aplica</v>
      </c>
      <c r="AG10" s="65">
        <f>+VLOOKUP($P10,Parametros[[nombre]:[Columna1]],5,0)</f>
        <v>11</v>
      </c>
      <c r="AH10" s="65">
        <f t="shared" ref="AH10:AH39" si="24">AH9</f>
        <v>1</v>
      </c>
      <c r="AI10" s="65">
        <f>+VLOOKUP($N10,Territorio[[nombre]:[Columna1]],7,0)</f>
        <v>38</v>
      </c>
      <c r="AJ10" s="65">
        <f>+VLOOKUP(O10,Temporalidad[[nombre]:[Columna1]],7,0)</f>
        <v>31</v>
      </c>
      <c r="AK10" s="65">
        <f>+VLOOKUP(LEFT($D10,2),Tipo_Gráfico[[id2]:[Tipo Gráfico]],3,0)</f>
        <v>1</v>
      </c>
      <c r="AL10" s="35" t="str">
        <f t="shared" si="14"/>
        <v>Centro de Estudios y Análisis del Delito</v>
      </c>
      <c r="AM10" s="61" t="str">
        <f t="shared" ref="AM10:AM39" si="25">+AM9</f>
        <v>No Aplica</v>
      </c>
      <c r="AN10" s="61" t="str">
        <f t="shared" ref="AN10:AN39" si="26">+AN9</f>
        <v>No Aplica</v>
      </c>
      <c r="AO10" s="61" t="str">
        <f t="shared" ref="AO10:AO39" si="27">+AO9</f>
        <v>No Aplica</v>
      </c>
      <c r="AP10" s="66">
        <f>VLOOKUP($AC10,Responsables[],3,0)</f>
        <v>7</v>
      </c>
      <c r="AQ10" s="66">
        <f>VLOOKUP($R10,unidad_medida[[#All],[nombre]:[Columna1]],5,0)</f>
        <v>73</v>
      </c>
    </row>
    <row r="11" spans="1:43" ht="51" x14ac:dyDescent="0.25">
      <c r="A11" s="52" t="str">
        <f t="shared" si="2"/>
        <v>GR 08|FILT:Prevalencia| MUES:Periodo|Casos de violencia psicológica|Año 2020|</v>
      </c>
      <c r="B11" s="73" t="s">
        <v>13837</v>
      </c>
      <c r="C11" s="38">
        <v>4</v>
      </c>
      <c r="D11" s="45" t="s">
        <v>13386</v>
      </c>
      <c r="E11" s="50" t="s">
        <v>13760</v>
      </c>
      <c r="F11" s="46" t="s">
        <v>13825</v>
      </c>
      <c r="G11" s="39" t="s">
        <v>10450</v>
      </c>
      <c r="H11" s="39"/>
      <c r="I11" s="37"/>
      <c r="J11" s="40" t="s">
        <v>13768</v>
      </c>
      <c r="K11" s="53"/>
      <c r="L11" s="53"/>
      <c r="M11" s="36" t="str">
        <f>"Casos de violencia psicológica hacia la mujer según Encuesta Nacional de Violencia Intrafamiliar por "&amp;J11&amp;", para el año 2020."</f>
        <v>Casos de violencia psicológica hacia la mujer según Encuesta Nacional de Violencia Intrafamiliar por Prevalencia Violencia Psicológica General Año, para el año 2020.</v>
      </c>
      <c r="N11" s="20" t="str">
        <f t="shared" si="0"/>
        <v>Chile</v>
      </c>
      <c r="O11" s="20" t="s">
        <v>8309</v>
      </c>
      <c r="P11" s="20" t="str">
        <f t="shared" si="8"/>
        <v>Casos</v>
      </c>
      <c r="Q11" s="28">
        <f>+IF($E11="PRODUCTO",VLOOKUP(J11,#REF!,9,0)&amp;"000",IF($E11="CATEGORÍA",VLOOKUP(J11,#REF!,7,0),$Q$1))</f>
        <v>270103001</v>
      </c>
      <c r="R11" s="20" t="str">
        <f t="shared" si="9"/>
        <v>casos</v>
      </c>
      <c r="S11" s="35" t="str">
        <f t="shared" si="3"/>
        <v xml:space="preserve">Casos de violencia psicológica por comuna para la región de Prevalencia Violencia Psicológica General Año según </v>
      </c>
      <c r="T11" s="67" t="str">
        <f t="shared" si="4"/>
        <v xml:space="preserve">Casos de violencia psicológica por comuna para la región de Prevalencia Violencia Psicológica General Año según </v>
      </c>
      <c r="U11" s="68" t="str">
        <f t="shared" si="5"/>
        <v>Prevalencia: Prevalencia Violencia Psicológica General Año</v>
      </c>
      <c r="V11" s="35" t="s">
        <v>13801</v>
      </c>
      <c r="W11" s="21" t="str">
        <f t="shared" si="21"/>
        <v>https://analytics.zoho.com/open-view/2395394000007331235?ZOHO_CRITERIA=%22Trasposicion_27.17%22.%22Id%20prevalencia%22%20%3D%201</v>
      </c>
      <c r="X11" s="61" t="str">
        <f t="shared" si="22"/>
        <v>CHL</v>
      </c>
      <c r="Y11" s="20" t="s">
        <v>10690</v>
      </c>
      <c r="Z11" s="35" t="str">
        <f t="shared" si="6"/>
        <v>Casos de violencia psicológica por comuna en la región Prevalencia Violencia Psicológica General Año de acuerdo a los datos publicados por el Centro de Estudios y Análisis del Delito de Chile para el Año 2020.</v>
      </c>
      <c r="AA11" s="64">
        <f t="shared" ref="AA11:AF14" si="28">+AA10</f>
        <v>44357</v>
      </c>
      <c r="AB11" s="61" t="str">
        <f t="shared" si="28"/>
        <v>Español</v>
      </c>
      <c r="AC11" s="61" t="str">
        <f t="shared" si="28"/>
        <v>Paula</v>
      </c>
      <c r="AD11" s="61" t="str">
        <f t="shared" si="28"/>
        <v>No Aplica</v>
      </c>
      <c r="AE11" s="61" t="str">
        <f t="shared" si="28"/>
        <v>No Aplica</v>
      </c>
      <c r="AF11" s="61" t="str">
        <f t="shared" si="28"/>
        <v>No Aplica</v>
      </c>
      <c r="AG11" s="65">
        <f>+VLOOKUP($P11,Parametros[[nombre]:[Columna1]],5,0)</f>
        <v>11</v>
      </c>
      <c r="AH11" s="65">
        <f t="shared" si="24"/>
        <v>1</v>
      </c>
      <c r="AI11" s="65">
        <f>+VLOOKUP($N11,Territorio[[nombre]:[Columna1]],7,0)</f>
        <v>38</v>
      </c>
      <c r="AJ11" s="65">
        <f>+VLOOKUP(O11,Temporalidad[[nombre]:[Columna1]],7,0)</f>
        <v>31</v>
      </c>
      <c r="AK11" s="65">
        <f>+VLOOKUP(LEFT($D11,2),Tipo_Gráfico[[id2]:[Tipo Gráfico]],3,0)</f>
        <v>1</v>
      </c>
      <c r="AL11" s="35" t="str">
        <f t="shared" si="14"/>
        <v>Centro de Estudios y Análisis del Delito</v>
      </c>
      <c r="AM11" s="61" t="str">
        <f t="shared" si="25"/>
        <v>No Aplica</v>
      </c>
      <c r="AN11" s="61" t="str">
        <f t="shared" si="26"/>
        <v>No Aplica</v>
      </c>
      <c r="AO11" s="61" t="str">
        <f t="shared" si="27"/>
        <v>No Aplica</v>
      </c>
      <c r="AP11" s="66">
        <f>VLOOKUP($AC11,Responsables[],3,0)</f>
        <v>7</v>
      </c>
      <c r="AQ11" s="66">
        <f>VLOOKUP($R11,unidad_medida[[#All],[nombre]:[Columna1]],5,0)</f>
        <v>73</v>
      </c>
    </row>
    <row r="12" spans="1:43" ht="51" x14ac:dyDescent="0.25">
      <c r="A12" s="52" t="str">
        <f t="shared" si="2"/>
        <v>GR 09|FILT:Periodo| MUES:Regiones|Casos de violencia psicológica|Año 2020|</v>
      </c>
      <c r="B12" s="73" t="s">
        <v>13838</v>
      </c>
      <c r="C12" s="38">
        <v>2</v>
      </c>
      <c r="D12" s="45" t="s">
        <v>13387</v>
      </c>
      <c r="E12" s="50" t="s">
        <v>10450</v>
      </c>
      <c r="F12" s="46" t="s">
        <v>13825</v>
      </c>
      <c r="G12" s="39" t="s">
        <v>10385</v>
      </c>
      <c r="H12" s="46"/>
      <c r="I12" s="37"/>
      <c r="J12" s="40" t="s">
        <v>8278</v>
      </c>
      <c r="K12" s="53"/>
      <c r="L12" s="53"/>
      <c r="M12" s="36" t="str">
        <f>"Casos de violencia psicológica hacia la mujer según Encuesta Nacional de Violencia Intrafamiliar con "&amp;J12&amp;" como indicador de periodo, para el año 2020."</f>
        <v>Casos de violencia psicológica hacia la mujer según Encuesta Nacional de Violencia Intrafamiliar con Año como indicador de periodo, para el año 2020.</v>
      </c>
      <c r="N12" s="20" t="str">
        <f t="shared" si="0"/>
        <v>Chile</v>
      </c>
      <c r="O12" s="20" t="s">
        <v>8309</v>
      </c>
      <c r="P12" s="20" t="str">
        <f t="shared" si="8"/>
        <v>Casos</v>
      </c>
      <c r="Q12" s="28">
        <f>+IF($E12="PRODUCTO",VLOOKUP(J12,#REF!,9,0)&amp;"000",IF($E12="CATEGORÍA",VLOOKUP(J12,#REF!,7,0),$Q$1))</f>
        <v>270103001</v>
      </c>
      <c r="R12" s="20" t="str">
        <f t="shared" si="9"/>
        <v>casos</v>
      </c>
      <c r="S12" s="35" t="str">
        <f>+F12&amp;" del número de femicidios en la región de "&amp;J12&amp;" según "&amp;H12</f>
        <v xml:space="preserve">Casos de violencia psicológica del número de femicidios en la región de Año según </v>
      </c>
      <c r="T12" s="67" t="str">
        <f t="shared" si="4"/>
        <v xml:space="preserve">Casos de violencia psicológica del número de femicidios en la región de Año según </v>
      </c>
      <c r="U12" s="68" t="str">
        <f t="shared" si="5"/>
        <v>Periodo: Año</v>
      </c>
      <c r="V12" s="35" t="s">
        <v>13801</v>
      </c>
      <c r="W12" s="21" t="str">
        <f t="shared" ref="W12:W13" si="29">HYPERLINK(B12,B12)</f>
        <v>https://analytics.zoho.com/open-view/2395394000007331369?ZOHO_CRITERIA=%22Trasposicion_27.17%22.%22Id%20Periodo%22%20%3D%201</v>
      </c>
      <c r="X12" s="61" t="str">
        <f t="shared" si="22"/>
        <v>CHL</v>
      </c>
      <c r="Y12" s="20" t="s">
        <v>10690</v>
      </c>
      <c r="Z12" s="35" t="str">
        <f t="shared" si="6"/>
        <v>Casos de violencia psicológica por comuna en la región Año de acuerdo a los datos publicados por el Centro de Estudios y Análisis del Delito de Chile para el Año 2020.</v>
      </c>
      <c r="AA12" s="64">
        <f t="shared" si="28"/>
        <v>44357</v>
      </c>
      <c r="AB12" s="61" t="str">
        <f t="shared" si="28"/>
        <v>Español</v>
      </c>
      <c r="AC12" s="61" t="str">
        <f t="shared" si="28"/>
        <v>Paula</v>
      </c>
      <c r="AD12" s="61" t="str">
        <f t="shared" si="28"/>
        <v>No Aplica</v>
      </c>
      <c r="AE12" s="61" t="str">
        <f t="shared" si="28"/>
        <v>No Aplica</v>
      </c>
      <c r="AF12" s="61" t="str">
        <f t="shared" si="28"/>
        <v>No Aplica</v>
      </c>
      <c r="AG12" s="65">
        <f>+VLOOKUP($P12,Parametros[[nombre]:[Columna1]],5,0)</f>
        <v>11</v>
      </c>
      <c r="AH12" s="65">
        <f t="shared" si="24"/>
        <v>1</v>
      </c>
      <c r="AI12" s="65">
        <f>+VLOOKUP($N12,Territorio[[nombre]:[Columna1]],7,0)</f>
        <v>38</v>
      </c>
      <c r="AJ12" s="65">
        <f>+VLOOKUP(O12,Temporalidad[[nombre]:[Columna1]],7,0)</f>
        <v>31</v>
      </c>
      <c r="AK12" s="65">
        <f>+VLOOKUP(LEFT($D12,2),Tipo_Gráfico[[id2]:[Tipo Gráfico]],3,0)</f>
        <v>1</v>
      </c>
      <c r="AL12" s="35" t="str">
        <f t="shared" si="14"/>
        <v>Centro de Estudios y Análisis del Delito</v>
      </c>
      <c r="AM12" s="61" t="str">
        <f t="shared" si="25"/>
        <v>No Aplica</v>
      </c>
      <c r="AN12" s="61" t="str">
        <f t="shared" si="26"/>
        <v>No Aplica</v>
      </c>
      <c r="AO12" s="61" t="str">
        <f t="shared" si="27"/>
        <v>No Aplica</v>
      </c>
      <c r="AP12" s="66">
        <f>VLOOKUP($AC12,Responsables[],3,0)</f>
        <v>7</v>
      </c>
      <c r="AQ12" s="66">
        <f>VLOOKUP($R12,unidad_medida[[#All],[nombre]:[Columna1]],5,0)</f>
        <v>73</v>
      </c>
    </row>
    <row r="13" spans="1:43" ht="51" x14ac:dyDescent="0.25">
      <c r="A13" s="52" t="str">
        <f t="shared" si="2"/>
        <v>GR 10|FILT:Periodo| MUES:Comuna|Casos de violencia psicológica|Año 2020|</v>
      </c>
      <c r="B13" s="73" t="s">
        <v>13839</v>
      </c>
      <c r="C13" s="38">
        <v>2</v>
      </c>
      <c r="D13" s="45" t="s">
        <v>13388</v>
      </c>
      <c r="E13" s="50" t="s">
        <v>10450</v>
      </c>
      <c r="F13" s="46" t="s">
        <v>13825</v>
      </c>
      <c r="G13" s="39" t="s">
        <v>1061</v>
      </c>
      <c r="H13" s="39"/>
      <c r="I13" s="37"/>
      <c r="J13" s="40" t="s">
        <v>8278</v>
      </c>
      <c r="K13" s="53"/>
      <c r="L13" s="53"/>
      <c r="M13" s="36" t="str">
        <f>"Casos de violencia psicológica hacia la mujer según Encuesta Nacional de Violencia Intrafamiliar con "&amp;J13&amp;" como indicador de periodo, para el año 2020."</f>
        <v>Casos de violencia psicológica hacia la mujer según Encuesta Nacional de Violencia Intrafamiliar con Año como indicador de periodo, para el año 2020.</v>
      </c>
      <c r="N13" s="20" t="str">
        <f t="shared" si="0"/>
        <v>Chile</v>
      </c>
      <c r="O13" s="20" t="s">
        <v>8309</v>
      </c>
      <c r="P13" s="20" t="str">
        <f t="shared" si="8"/>
        <v>Casos</v>
      </c>
      <c r="Q13" s="28">
        <f>+IF($E13="PRODUCTO",VLOOKUP(J13,#REF!,9,0)&amp;"000",IF($E13="CATEGORÍA",VLOOKUP(J13,#REF!,7,0),$Q$1))</f>
        <v>270103001</v>
      </c>
      <c r="R13" s="20" t="str">
        <f t="shared" si="9"/>
        <v>casos</v>
      </c>
      <c r="S13" s="35" t="str">
        <f>+F13&amp;" del número de femicidios en la región de "&amp;J13&amp;" según "&amp;H13</f>
        <v xml:space="preserve">Casos de violencia psicológica del número de femicidios en la región de Año según </v>
      </c>
      <c r="T13" s="67" t="str">
        <f t="shared" si="4"/>
        <v xml:space="preserve">Casos de violencia psicológica del número de femicidios en la región de Año según </v>
      </c>
      <c r="U13" s="68" t="str">
        <f t="shared" si="5"/>
        <v>Periodo: Año</v>
      </c>
      <c r="V13" s="35" t="s">
        <v>13801</v>
      </c>
      <c r="W13" s="21" t="str">
        <f t="shared" si="29"/>
        <v>https://analytics.zoho.com/open-view/2395394000007331495?ZOHO_CRITERIA=%22Trasposicion_27.17%22.%22Id%20Periodo%22%20%3D%201</v>
      </c>
      <c r="X13" s="61" t="str">
        <f t="shared" si="22"/>
        <v>CHL</v>
      </c>
      <c r="Y13" s="20" t="s">
        <v>10690</v>
      </c>
      <c r="Z13" s="35" t="str">
        <f t="shared" si="6"/>
        <v>Casos de violencia psicológica por comuna en la región Año de acuerdo a los datos publicados por el Centro de Estudios y Análisis del Delito de Chile para el Año 2020.</v>
      </c>
      <c r="AA13" s="64">
        <f t="shared" si="28"/>
        <v>44357</v>
      </c>
      <c r="AB13" s="61" t="str">
        <f t="shared" si="28"/>
        <v>Español</v>
      </c>
      <c r="AC13" s="61" t="str">
        <f t="shared" si="28"/>
        <v>Paula</v>
      </c>
      <c r="AD13" s="61" t="str">
        <f t="shared" si="28"/>
        <v>No Aplica</v>
      </c>
      <c r="AE13" s="61" t="str">
        <f t="shared" si="28"/>
        <v>No Aplica</v>
      </c>
      <c r="AF13" s="61" t="str">
        <f t="shared" si="28"/>
        <v>No Aplica</v>
      </c>
      <c r="AG13" s="65">
        <f>+VLOOKUP($P13,Parametros[[nombre]:[Columna1]],5,0)</f>
        <v>11</v>
      </c>
      <c r="AH13" s="65">
        <f t="shared" si="24"/>
        <v>1</v>
      </c>
      <c r="AI13" s="65">
        <f>+VLOOKUP($N13,Territorio[[nombre]:[Columna1]],7,0)</f>
        <v>38</v>
      </c>
      <c r="AJ13" s="65">
        <f>+VLOOKUP(O13,Temporalidad[[nombre]:[Columna1]],7,0)</f>
        <v>31</v>
      </c>
      <c r="AK13" s="65">
        <f>+VLOOKUP(LEFT($D13,2),Tipo_Gráfico[[id2]:[Tipo Gráfico]],3,0)</f>
        <v>1</v>
      </c>
      <c r="AL13" s="35" t="str">
        <f t="shared" si="14"/>
        <v>Centro de Estudios y Análisis del Delito</v>
      </c>
      <c r="AM13" s="61" t="str">
        <f t="shared" si="25"/>
        <v>No Aplica</v>
      </c>
      <c r="AN13" s="61" t="str">
        <f t="shared" si="26"/>
        <v>No Aplica</v>
      </c>
      <c r="AO13" s="61" t="str">
        <f t="shared" si="27"/>
        <v>No Aplica</v>
      </c>
      <c r="AP13" s="66">
        <f>VLOOKUP($AC13,Responsables[],3,0)</f>
        <v>7</v>
      </c>
      <c r="AQ13" s="66">
        <f>VLOOKUP($R13,unidad_medida[[#All],[nombre]:[Columna1]],5,0)</f>
        <v>73</v>
      </c>
    </row>
    <row r="14" spans="1:43" ht="57" customHeight="1" x14ac:dyDescent="0.25">
      <c r="A14" s="52" t="str">
        <f>+D14&amp;"|FILT:"&amp;E14&amp;"| MUES:"&amp;G14&amp;"|"&amp;F14&amp;"|"&amp;O14&amp;"|"&amp;H14</f>
        <v>GR 11|FILT:Periodo| MUES:Prevalencia|Casos de violencia psicológica|Año 2020|</v>
      </c>
      <c r="B14" s="73" t="s">
        <v>13840</v>
      </c>
      <c r="C14" s="38">
        <v>2</v>
      </c>
      <c r="D14" s="45" t="s">
        <v>13789</v>
      </c>
      <c r="E14" s="50" t="s">
        <v>10450</v>
      </c>
      <c r="F14" s="46" t="s">
        <v>13825</v>
      </c>
      <c r="G14" s="39" t="s">
        <v>13760</v>
      </c>
      <c r="H14" s="39"/>
      <c r="I14" s="41"/>
      <c r="J14" s="40" t="s">
        <v>8278</v>
      </c>
      <c r="K14" s="74"/>
      <c r="L14" s="53"/>
      <c r="M14" s="36" t="str">
        <f>"Casos de violencia psicológica hacia la mujer según Encuesta Nacional de Violencia Intrafamiliar con "&amp;J14&amp;" como indicador de periodo, para el año 2020."</f>
        <v>Casos de violencia psicológica hacia la mujer según Encuesta Nacional de Violencia Intrafamiliar con Año como indicador de periodo, para el año 2020.</v>
      </c>
      <c r="N14" s="20" t="str">
        <f t="shared" si="0"/>
        <v>Chile</v>
      </c>
      <c r="O14" s="20" t="s">
        <v>8309</v>
      </c>
      <c r="P14" s="20" t="str">
        <f t="shared" si="8"/>
        <v>Casos</v>
      </c>
      <c r="Q14" s="28">
        <f>+IF($E14="PRODUCTO",VLOOKUP(J14,#REF!,9,0)&amp;"000",IF($E14="CATEGORÍA",VLOOKUP(J14,#REF!,7,0),$Q$1))</f>
        <v>270103001</v>
      </c>
      <c r="R14" s="20" t="str">
        <f t="shared" si="9"/>
        <v>casos</v>
      </c>
      <c r="S14" s="35" t="str">
        <f>+M14</f>
        <v>Casos de violencia psicológica hacia la mujer según Encuesta Nacional de Violencia Intrafamiliar con Año como indicador de periodo, para el año 2020.</v>
      </c>
      <c r="T14" s="67" t="str">
        <f t="shared" si="4"/>
        <v>Casos de violencia psicológica hacia la mujer según Encuesta Nacional de Violencia Intrafamiliar con Año como indicador de periodo, para el año 2020.</v>
      </c>
      <c r="U14" s="68" t="str">
        <f t="shared" si="5"/>
        <v>Periodo: Año</v>
      </c>
      <c r="V14" s="35" t="s">
        <v>13801</v>
      </c>
      <c r="W14" s="21" t="str">
        <f t="shared" ref="W14:W25" si="30">HYPERLINK(B14,B14)</f>
        <v>https://analytics.zoho.com/open-view/2395394000007331631?ZOHO_CRITERIA=%22Trasposicion_27.17%22.%22Id%20Periodo%22%20%3D%201</v>
      </c>
      <c r="X14" s="61" t="str">
        <f t="shared" si="22"/>
        <v>CHL</v>
      </c>
      <c r="Y14" s="20" t="s">
        <v>10690</v>
      </c>
      <c r="Z14" s="35" t="str">
        <f t="shared" si="6"/>
        <v>Casos de violencia psicológica por comuna en la región Año de acuerdo a los datos publicados por el Centro de Estudios y Análisis del Delito de Chile para el Año 2020.</v>
      </c>
      <c r="AA14" s="64">
        <f t="shared" si="28"/>
        <v>44357</v>
      </c>
      <c r="AB14" s="61" t="str">
        <f t="shared" si="28"/>
        <v>Español</v>
      </c>
      <c r="AC14" s="61" t="str">
        <f t="shared" si="28"/>
        <v>Paula</v>
      </c>
      <c r="AD14" s="61" t="str">
        <f t="shared" si="28"/>
        <v>No Aplica</v>
      </c>
      <c r="AE14" s="61" t="str">
        <f t="shared" si="28"/>
        <v>No Aplica</v>
      </c>
      <c r="AF14" s="61" t="str">
        <f t="shared" si="28"/>
        <v>No Aplica</v>
      </c>
      <c r="AG14" s="65">
        <f>+VLOOKUP($P14,Parametros[[nombre]:[Columna1]],5,0)</f>
        <v>11</v>
      </c>
      <c r="AH14" s="65">
        <f t="shared" si="24"/>
        <v>1</v>
      </c>
      <c r="AI14" s="65">
        <f>+VLOOKUP($N14,Territorio[[nombre]:[Columna1]],7,0)</f>
        <v>38</v>
      </c>
      <c r="AJ14" s="65">
        <f>+VLOOKUP(O14,Temporalidad[[nombre]:[Columna1]],7,0)</f>
        <v>31</v>
      </c>
      <c r="AK14" s="65">
        <f>+VLOOKUP(LEFT($D14,2),Tipo_Gráfico[[id2]:[Tipo Gráfico]],3,0)</f>
        <v>1</v>
      </c>
      <c r="AL14" s="35" t="str">
        <f t="shared" si="14"/>
        <v>Centro de Estudios y Análisis del Delito</v>
      </c>
      <c r="AM14" s="61" t="str">
        <f t="shared" si="25"/>
        <v>No Aplica</v>
      </c>
      <c r="AN14" s="61" t="str">
        <f t="shared" si="26"/>
        <v>No Aplica</v>
      </c>
      <c r="AO14" s="61" t="str">
        <f t="shared" si="27"/>
        <v>No Aplica</v>
      </c>
      <c r="AP14" s="66">
        <f>VLOOKUP($AC14,Responsables[],3,0)</f>
        <v>7</v>
      </c>
      <c r="AQ14" s="66">
        <f>VLOOKUP($R14,unidad_medida[[#All],[nombre]:[Columna1]],5,0)</f>
        <v>73</v>
      </c>
    </row>
    <row r="15" spans="1:43" ht="56.25" x14ac:dyDescent="0.25">
      <c r="A15" s="52" t="str">
        <f>+D15&amp;"|FILT:"&amp;E15&amp;"| MUES:"&amp;G15&amp;"|"&amp;F15&amp;"|"&amp;O15&amp;"|"&amp;H15</f>
        <v>GR 12|FILT:Región| MUES:Comuna|Casos de violencia psicológica|Periodo 2012-2020|</v>
      </c>
      <c r="B15" s="73" t="s">
        <v>13841</v>
      </c>
      <c r="C15" s="44">
        <v>16</v>
      </c>
      <c r="D15" s="45" t="s">
        <v>13790</v>
      </c>
      <c r="E15" s="50" t="s">
        <v>754</v>
      </c>
      <c r="F15" s="46" t="s">
        <v>13825</v>
      </c>
      <c r="G15" s="46" t="s">
        <v>1061</v>
      </c>
      <c r="H15" s="46"/>
      <c r="I15" s="43"/>
      <c r="J15" s="40" t="s">
        <v>795</v>
      </c>
      <c r="K15" s="74"/>
      <c r="L15" s="53"/>
      <c r="M15" s="36" t="str">
        <f>"Casos de violencia psicológica hacia la mujer según Encuesta Nacional de Violencia Intrafamiliar en "&amp;J15&amp;", para el periodo 2012-2020."</f>
        <v>Casos de violencia psicológica hacia la mujer según Encuesta Nacional de Violencia Intrafamiliar en Tarapacá, para el periodo 2012-2020.</v>
      </c>
      <c r="N15" s="20" t="str">
        <f t="shared" si="0"/>
        <v>Tarapacá</v>
      </c>
      <c r="O15" s="82" t="s">
        <v>10449</v>
      </c>
      <c r="P15" s="20" t="str">
        <f t="shared" si="8"/>
        <v>Casos</v>
      </c>
      <c r="Q15" s="28">
        <f>+IF($E15="PRODUCTO",VLOOKUP(J15,#REF!,9,0)&amp;"000",IF($E15="CATEGORÍA",VLOOKUP(J15,#REF!,7,0),$Q$1))</f>
        <v>270103001</v>
      </c>
      <c r="R15" s="20" t="str">
        <f t="shared" si="9"/>
        <v>casos</v>
      </c>
      <c r="S15" s="35" t="str">
        <f t="shared" ref="S15:S25" si="31">+M15</f>
        <v>Casos de violencia psicológica hacia la mujer según Encuesta Nacional de Violencia Intrafamiliar en Tarapacá, para el periodo 2012-2020.</v>
      </c>
      <c r="T15" s="67" t="str">
        <f>+S15</f>
        <v>Casos de violencia psicológica hacia la mujer según Encuesta Nacional de Violencia Intrafamiliar en Tarapacá, para el periodo 2012-2020.</v>
      </c>
      <c r="U15" s="68" t="str">
        <f>+E15&amp;": "&amp;J15</f>
        <v>Región: Tarapacá</v>
      </c>
      <c r="V15" s="35" t="s">
        <v>13801</v>
      </c>
      <c r="W15" s="21" t="str">
        <f t="shared" si="30"/>
        <v>https://analytics.zoho.com/open-view/2395394000007331719?ZOHO_CRITERIA=%22Trasposicion_27.17%22.%22Cod%20regi%C3%B3n%22%20%3D%201</v>
      </c>
      <c r="X15" s="61" t="str">
        <f t="shared" si="22"/>
        <v>CHL</v>
      </c>
      <c r="Y15" s="20" t="s">
        <v>13375</v>
      </c>
      <c r="Z15" s="35" t="str">
        <f t="shared" si="6"/>
        <v>Casos de violencia psicológica por comuna en la región Tarapacá de acuerdo a los datos publicados por el Centro de Estudios y Análisis del Delito de Chile para el Periodo 2012-2020.</v>
      </c>
      <c r="AA15" s="64">
        <f t="shared" ref="AA15:AE15" si="32">+AA14</f>
        <v>44357</v>
      </c>
      <c r="AB15" s="61" t="str">
        <f t="shared" si="32"/>
        <v>Español</v>
      </c>
      <c r="AC15" s="61" t="str">
        <f t="shared" si="32"/>
        <v>Paula</v>
      </c>
      <c r="AD15" s="61" t="str">
        <f t="shared" si="32"/>
        <v>No Aplica</v>
      </c>
      <c r="AE15" s="61" t="str">
        <f t="shared" si="32"/>
        <v>No Aplica</v>
      </c>
      <c r="AF15" s="61" t="str">
        <f t="shared" ref="AF15" si="33">+AF14</f>
        <v>No Aplica</v>
      </c>
      <c r="AG15" s="65">
        <f>+VLOOKUP($P15,Parametros[[nombre]:[Columna1]],5,0)</f>
        <v>11</v>
      </c>
      <c r="AH15" s="65">
        <f t="shared" si="24"/>
        <v>1</v>
      </c>
      <c r="AI15" s="65">
        <f>+VLOOKUP($N15,Territorio[[nombre]:[Columna1]],7,0)</f>
        <v>252</v>
      </c>
      <c r="AJ15" s="65">
        <f>+VLOOKUP(O15,Temporalidad[[nombre]:[Columna1]],7,0)</f>
        <v>1757</v>
      </c>
      <c r="AK15" s="65">
        <f>+VLOOKUP(LEFT($D15,2),Tipo_Gráfico[[id2]:[Tipo Gráfico]],3,0)</f>
        <v>1</v>
      </c>
      <c r="AL15" s="35" t="str">
        <f t="shared" ref="AL15:AL39" si="34">AL14</f>
        <v>Centro de Estudios y Análisis del Delito</v>
      </c>
      <c r="AM15" s="61" t="str">
        <f t="shared" si="25"/>
        <v>No Aplica</v>
      </c>
      <c r="AN15" s="61" t="str">
        <f t="shared" si="26"/>
        <v>No Aplica</v>
      </c>
      <c r="AO15" s="61" t="str">
        <f t="shared" si="27"/>
        <v>No Aplica</v>
      </c>
      <c r="AP15" s="66">
        <f>VLOOKUP($AC15,Responsables[],3,0)</f>
        <v>7</v>
      </c>
      <c r="AQ15" s="66">
        <f>VLOOKUP($R15,unidad_medida[[#All],[nombre]:[Columna1]],5,0)</f>
        <v>73</v>
      </c>
    </row>
    <row r="16" spans="1:43" ht="56.25" x14ac:dyDescent="0.25">
      <c r="A16" s="52" t="str">
        <f t="shared" ref="A16:A24" si="35">+D16&amp;"|FILT:"&amp;E16&amp;"| MUES:"&amp;G16&amp;"|"&amp;F16&amp;"|"&amp;O16&amp;"|"&amp;H16</f>
        <v>GR 13|FILT:Región| MUES:Prevalencia|Casos de violencia psicológica|Periodo 2012-2020|</v>
      </c>
      <c r="B16" s="73" t="s">
        <v>13842</v>
      </c>
      <c r="C16" s="38">
        <v>16</v>
      </c>
      <c r="D16" s="45" t="s">
        <v>13791</v>
      </c>
      <c r="E16" s="51" t="s">
        <v>754</v>
      </c>
      <c r="F16" s="46" t="s">
        <v>13825</v>
      </c>
      <c r="G16" s="39" t="s">
        <v>13760</v>
      </c>
      <c r="H16" s="39"/>
      <c r="I16" s="37"/>
      <c r="J16" s="40" t="s">
        <v>795</v>
      </c>
      <c r="K16" s="74"/>
      <c r="L16" s="53"/>
      <c r="M16" s="36" t="str">
        <f>"Casos de violencia psicológica hacia la mujer según Encuesta Nacional de Violencia Intrafamiliar en "&amp;J16&amp;", para el periodo 2012-2020."</f>
        <v>Casos de violencia psicológica hacia la mujer según Encuesta Nacional de Violencia Intrafamiliar en Tarapacá, para el periodo 2012-2020.</v>
      </c>
      <c r="N16" s="20" t="str">
        <f t="shared" si="0"/>
        <v>Tarapacá</v>
      </c>
      <c r="O16" s="82" t="s">
        <v>10449</v>
      </c>
      <c r="P16" s="20" t="str">
        <f t="shared" si="8"/>
        <v>Casos</v>
      </c>
      <c r="Q16" s="28">
        <f>+IF($E16="PRODUCTO",VLOOKUP(J16,#REF!,9,0)&amp;"000",IF($E16="CATEGORÍA",VLOOKUP(J16,#REF!,7,0),$Q$1))</f>
        <v>270103001</v>
      </c>
      <c r="R16" s="20" t="str">
        <f t="shared" si="9"/>
        <v>casos</v>
      </c>
      <c r="S16" s="35" t="str">
        <f t="shared" si="31"/>
        <v>Casos de violencia psicológica hacia la mujer según Encuesta Nacional de Violencia Intrafamiliar en Tarapacá, para el periodo 2012-2020.</v>
      </c>
      <c r="T16" s="67" t="str">
        <f t="shared" si="4"/>
        <v>Casos de violencia psicológica hacia la mujer según Encuesta Nacional de Violencia Intrafamiliar en Tarapacá, para el periodo 2012-2020.</v>
      </c>
      <c r="U16" s="68" t="str">
        <f t="shared" si="5"/>
        <v>Región: Tarapacá</v>
      </c>
      <c r="V16" s="35" t="s">
        <v>13801</v>
      </c>
      <c r="W16" s="21" t="str">
        <f t="shared" si="30"/>
        <v>https://analytics.zoho.com/open-view/2395394000007331822?ZOHO_CRITERIA=%22Trasposicion_27.17%22.%22Cod%20regi%C3%B3n%22%20%3D%201</v>
      </c>
      <c r="X16" s="61" t="str">
        <f t="shared" si="22"/>
        <v>CHL</v>
      </c>
      <c r="Y16" s="20" t="s">
        <v>13375</v>
      </c>
      <c r="Z16" s="35" t="str">
        <f t="shared" si="6"/>
        <v>Casos de violencia psicológica por comuna en la región Tarapacá de acuerdo a los datos publicados por el Centro de Estudios y Análisis del Delito de Chile para el Periodo 2012-2020.</v>
      </c>
      <c r="AA16" s="64">
        <f t="shared" ref="AA16:AE16" si="36">+AA15</f>
        <v>44357</v>
      </c>
      <c r="AB16" s="61" t="str">
        <f t="shared" si="36"/>
        <v>Español</v>
      </c>
      <c r="AC16" s="61" t="str">
        <f t="shared" si="36"/>
        <v>Paula</v>
      </c>
      <c r="AD16" s="61" t="str">
        <f t="shared" si="36"/>
        <v>No Aplica</v>
      </c>
      <c r="AE16" s="61" t="str">
        <f t="shared" si="36"/>
        <v>No Aplica</v>
      </c>
      <c r="AF16" s="61" t="str">
        <f t="shared" ref="AF16" si="37">+AF15</f>
        <v>No Aplica</v>
      </c>
      <c r="AG16" s="65">
        <f>+VLOOKUP($P16,Parametros[[nombre]:[Columna1]],5,0)</f>
        <v>11</v>
      </c>
      <c r="AH16" s="65">
        <f t="shared" si="24"/>
        <v>1</v>
      </c>
      <c r="AI16" s="65">
        <f>+VLOOKUP($N16,Territorio[[nombre]:[Columna1]],7,0)</f>
        <v>252</v>
      </c>
      <c r="AJ16" s="65">
        <f>+VLOOKUP(O16,Temporalidad[[nombre]:[Columna1]],7,0)</f>
        <v>1757</v>
      </c>
      <c r="AK16" s="65">
        <f>+VLOOKUP(LEFT($D16,2),Tipo_Gráfico[[id2]:[Tipo Gráfico]],3,0)</f>
        <v>1</v>
      </c>
      <c r="AL16" s="35" t="str">
        <f t="shared" si="34"/>
        <v>Centro de Estudios y Análisis del Delito</v>
      </c>
      <c r="AM16" s="61" t="str">
        <f t="shared" si="25"/>
        <v>No Aplica</v>
      </c>
      <c r="AN16" s="61" t="str">
        <f t="shared" si="26"/>
        <v>No Aplica</v>
      </c>
      <c r="AO16" s="61" t="str">
        <f t="shared" si="27"/>
        <v>No Aplica</v>
      </c>
      <c r="AP16" s="66">
        <f>VLOOKUP($AC16,Responsables[],3,0)</f>
        <v>7</v>
      </c>
      <c r="AQ16" s="66">
        <f>VLOOKUP($R16,unidad_medida[[#All],[nombre]:[Columna1]],5,0)</f>
        <v>73</v>
      </c>
    </row>
    <row r="17" spans="1:43" ht="56.25" x14ac:dyDescent="0.25">
      <c r="A17" s="52" t="str">
        <f t="shared" si="35"/>
        <v>GR 14|FILT:Región| MUES:Periodo|Casos de violencia psicológica|Periodo 2012-2020|</v>
      </c>
      <c r="B17" s="73" t="s">
        <v>13843</v>
      </c>
      <c r="C17" s="38">
        <v>16</v>
      </c>
      <c r="D17" s="45" t="s">
        <v>13792</v>
      </c>
      <c r="E17" s="50" t="s">
        <v>754</v>
      </c>
      <c r="F17" s="46" t="s">
        <v>13825</v>
      </c>
      <c r="G17" s="39" t="s">
        <v>10450</v>
      </c>
      <c r="H17" s="46"/>
      <c r="I17" s="37"/>
      <c r="J17" s="40" t="s">
        <v>795</v>
      </c>
      <c r="K17" s="74"/>
      <c r="L17" s="53"/>
      <c r="M17" s="36" t="str">
        <f>"Casos de violencia psicológica hacia la mujer según Encuesta Nacional de Violencia Intrafamiliar en "&amp;J17&amp;", para el periodo 2012-2020."</f>
        <v>Casos de violencia psicológica hacia la mujer según Encuesta Nacional de Violencia Intrafamiliar en Tarapacá, para el periodo 2012-2020.</v>
      </c>
      <c r="N17" s="20" t="str">
        <f t="shared" si="0"/>
        <v>Tarapacá</v>
      </c>
      <c r="O17" s="82" t="s">
        <v>10449</v>
      </c>
      <c r="P17" s="20" t="str">
        <f t="shared" si="8"/>
        <v>Casos</v>
      </c>
      <c r="Q17" s="28">
        <f>+IF($E17="PRODUCTO",VLOOKUP(J17,#REF!,9,0)&amp;"000",IF($E17="CATEGORÍA",VLOOKUP(J17,#REF!,7,0),$Q$1))</f>
        <v>270103001</v>
      </c>
      <c r="R17" s="20" t="str">
        <f t="shared" si="9"/>
        <v>casos</v>
      </c>
      <c r="S17" s="35" t="str">
        <f t="shared" si="31"/>
        <v>Casos de violencia psicológica hacia la mujer según Encuesta Nacional de Violencia Intrafamiliar en Tarapacá, para el periodo 2012-2020.</v>
      </c>
      <c r="T17" s="67" t="str">
        <f t="shared" si="4"/>
        <v>Casos de violencia psicológica hacia la mujer según Encuesta Nacional de Violencia Intrafamiliar en Tarapacá, para el periodo 2012-2020.</v>
      </c>
      <c r="U17" s="68" t="str">
        <f t="shared" si="5"/>
        <v>Región: Tarapacá</v>
      </c>
      <c r="V17" s="35" t="s">
        <v>13801</v>
      </c>
      <c r="W17" s="21" t="str">
        <f t="shared" si="30"/>
        <v>https://analytics.zoho.com/open-view/2395394000007279107?ZOHO_CRITERIA=%22Trasposicion_27.17%22.%22Cod%20regi%C3%B3n%22%20%3D%201</v>
      </c>
      <c r="X17" s="61" t="str">
        <f t="shared" si="22"/>
        <v>CHL</v>
      </c>
      <c r="Y17" s="20" t="s">
        <v>13375</v>
      </c>
      <c r="Z17" s="35" t="str">
        <f t="shared" si="6"/>
        <v>Casos de violencia psicológica por comuna en la región Tarapacá de acuerdo a los datos publicados por el Centro de Estudios y Análisis del Delito de Chile para el Periodo 2012-2020.</v>
      </c>
      <c r="AA17" s="64">
        <f t="shared" ref="AA17:AE17" si="38">+AA16</f>
        <v>44357</v>
      </c>
      <c r="AB17" s="61" t="str">
        <f t="shared" si="38"/>
        <v>Español</v>
      </c>
      <c r="AC17" s="61" t="str">
        <f t="shared" si="38"/>
        <v>Paula</v>
      </c>
      <c r="AD17" s="61" t="str">
        <f t="shared" si="38"/>
        <v>No Aplica</v>
      </c>
      <c r="AE17" s="61" t="str">
        <f t="shared" si="38"/>
        <v>No Aplica</v>
      </c>
      <c r="AF17" s="61" t="str">
        <f t="shared" ref="AF17" si="39">+AF16</f>
        <v>No Aplica</v>
      </c>
      <c r="AG17" s="65">
        <f>+VLOOKUP($P17,Parametros[[nombre]:[Columna1]],5,0)</f>
        <v>11</v>
      </c>
      <c r="AH17" s="65">
        <f t="shared" si="24"/>
        <v>1</v>
      </c>
      <c r="AI17" s="65">
        <f>+VLOOKUP($N17,Territorio[[nombre]:[Columna1]],7,0)</f>
        <v>252</v>
      </c>
      <c r="AJ17" s="65">
        <f>+VLOOKUP(O17,Temporalidad[[nombre]:[Columna1]],7,0)</f>
        <v>1757</v>
      </c>
      <c r="AK17" s="65">
        <f>+VLOOKUP(LEFT($D17,2),Tipo_Gráfico[[id2]:[Tipo Gráfico]],3,0)</f>
        <v>1</v>
      </c>
      <c r="AL17" s="35" t="str">
        <f t="shared" si="34"/>
        <v>Centro de Estudios y Análisis del Delito</v>
      </c>
      <c r="AM17" s="61" t="str">
        <f t="shared" si="25"/>
        <v>No Aplica</v>
      </c>
      <c r="AN17" s="61" t="str">
        <f t="shared" si="26"/>
        <v>No Aplica</v>
      </c>
      <c r="AO17" s="61" t="str">
        <f t="shared" si="27"/>
        <v>No Aplica</v>
      </c>
      <c r="AP17" s="66">
        <f>VLOOKUP($AC17,Responsables[],3,0)</f>
        <v>7</v>
      </c>
      <c r="AQ17" s="66">
        <f>VLOOKUP($R17,unidad_medida[[#All],[nombre]:[Columna1]],5,0)</f>
        <v>73</v>
      </c>
    </row>
    <row r="18" spans="1:43" ht="56.25" x14ac:dyDescent="0.25">
      <c r="A18" s="52" t="str">
        <f t="shared" si="35"/>
        <v>GR 15|FILT:Comuna| MUES:Prevalencia|Casos de violencia psicológica|Periodo 2012-2020|</v>
      </c>
      <c r="B18" s="73" t="s">
        <v>13844</v>
      </c>
      <c r="C18" s="38">
        <v>244</v>
      </c>
      <c r="D18" s="45" t="s">
        <v>13793</v>
      </c>
      <c r="E18" s="50" t="s">
        <v>1061</v>
      </c>
      <c r="F18" s="46" t="s">
        <v>13825</v>
      </c>
      <c r="G18" s="39" t="s">
        <v>13760</v>
      </c>
      <c r="H18" s="39"/>
      <c r="I18" s="37"/>
      <c r="J18" s="40" t="s">
        <v>1059</v>
      </c>
      <c r="K18" s="74"/>
      <c r="L18" s="53"/>
      <c r="M18" s="36" t="str">
        <f>"Casos de violencia psicológica hacia la mujer según Encuesta Nacional de Violencia Intrafamiliar en "&amp;J18&amp;", para el periodo 2012-2020."</f>
        <v>Casos de violencia psicológica hacia la mujer según Encuesta Nacional de Violencia Intrafamiliar en Iquique, para el periodo 2012-2020.</v>
      </c>
      <c r="N18" s="20" t="str">
        <f t="shared" si="0"/>
        <v>Iquique</v>
      </c>
      <c r="O18" s="82" t="s">
        <v>10449</v>
      </c>
      <c r="P18" s="20" t="str">
        <f t="shared" si="8"/>
        <v>Casos</v>
      </c>
      <c r="Q18" s="28">
        <f>+IF($E18="PRODUCTO",VLOOKUP(J18,#REF!,9,0)&amp;"000",IF($E18="CATEGORÍA",VLOOKUP(J18,#REF!,7,0),$Q$1))</f>
        <v>270103001</v>
      </c>
      <c r="R18" s="20" t="str">
        <f t="shared" si="9"/>
        <v>casos</v>
      </c>
      <c r="S18" s="35" t="str">
        <f t="shared" si="31"/>
        <v>Casos de violencia psicológica hacia la mujer según Encuesta Nacional de Violencia Intrafamiliar en Iquique, para el periodo 2012-2020.</v>
      </c>
      <c r="T18" s="67" t="str">
        <f t="shared" si="4"/>
        <v>Casos de violencia psicológica hacia la mujer según Encuesta Nacional de Violencia Intrafamiliar en Iquique, para el periodo 2012-2020.</v>
      </c>
      <c r="U18" s="68" t="str">
        <f t="shared" si="5"/>
        <v>Comuna: Iquique</v>
      </c>
      <c r="V18" s="35" t="s">
        <v>13801</v>
      </c>
      <c r="W18" s="21" t="str">
        <f t="shared" si="30"/>
        <v>https://analytics.zoho.com/open-view/2395394000007279313?ZOHO_CRITERIA=%22Trasposicion_27.17%22.%22Cod%20comuna%22%20%3D%201101</v>
      </c>
      <c r="X18" s="61" t="str">
        <f t="shared" si="22"/>
        <v>CHL</v>
      </c>
      <c r="Y18" s="20" t="s">
        <v>13802</v>
      </c>
      <c r="Z18" s="35" t="str">
        <f t="shared" si="6"/>
        <v>Casos de violencia psicológica por comuna en la región Iquique de acuerdo a los datos publicados por el Centro de Estudios y Análisis del Delito de Chile para el Periodo 2012-2020.</v>
      </c>
      <c r="AA18" s="64">
        <f t="shared" ref="AA18:AE18" si="40">+AA17</f>
        <v>44357</v>
      </c>
      <c r="AB18" s="61" t="str">
        <f t="shared" si="40"/>
        <v>Español</v>
      </c>
      <c r="AC18" s="61" t="str">
        <f t="shared" si="40"/>
        <v>Paula</v>
      </c>
      <c r="AD18" s="61" t="str">
        <f t="shared" si="40"/>
        <v>No Aplica</v>
      </c>
      <c r="AE18" s="61" t="str">
        <f t="shared" si="40"/>
        <v>No Aplica</v>
      </c>
      <c r="AF18" s="61" t="str">
        <f t="shared" ref="AF18" si="41">+AF17</f>
        <v>No Aplica</v>
      </c>
      <c r="AG18" s="65">
        <f>+VLOOKUP($P18,Parametros[[nombre]:[Columna1]],5,0)</f>
        <v>11</v>
      </c>
      <c r="AH18" s="65">
        <f t="shared" si="24"/>
        <v>1</v>
      </c>
      <c r="AI18" s="65">
        <f>+VLOOKUP($N18,Territorio[[nombre]:[Columna1]],7,0)</f>
        <v>343</v>
      </c>
      <c r="AJ18" s="65">
        <f>+VLOOKUP(O18,Temporalidad[[nombre]:[Columna1]],7,0)</f>
        <v>1757</v>
      </c>
      <c r="AK18" s="65">
        <f>+VLOOKUP(LEFT($D18,2),Tipo_Gráfico[[id2]:[Tipo Gráfico]],3,0)</f>
        <v>1</v>
      </c>
      <c r="AL18" s="35" t="str">
        <f t="shared" si="34"/>
        <v>Centro de Estudios y Análisis del Delito</v>
      </c>
      <c r="AM18" s="61" t="str">
        <f t="shared" si="25"/>
        <v>No Aplica</v>
      </c>
      <c r="AN18" s="61" t="str">
        <f t="shared" si="26"/>
        <v>No Aplica</v>
      </c>
      <c r="AO18" s="61" t="str">
        <f t="shared" si="27"/>
        <v>No Aplica</v>
      </c>
      <c r="AP18" s="66">
        <f>VLOOKUP($AC18,Responsables[],3,0)</f>
        <v>7</v>
      </c>
      <c r="AQ18" s="66">
        <f>VLOOKUP($R18,unidad_medida[[#All],[nombre]:[Columna1]],5,0)</f>
        <v>73</v>
      </c>
    </row>
    <row r="19" spans="1:43" ht="56.25" x14ac:dyDescent="0.25">
      <c r="A19" s="52" t="str">
        <f t="shared" si="35"/>
        <v>GR 16|FILT:Comuna| MUES:Periodo|Casos de violencia psicológica|Periodo 2012-2020|</v>
      </c>
      <c r="B19" s="73" t="s">
        <v>13845</v>
      </c>
      <c r="C19" s="38">
        <v>244</v>
      </c>
      <c r="D19" s="45" t="s">
        <v>13794</v>
      </c>
      <c r="E19" s="50" t="s">
        <v>1061</v>
      </c>
      <c r="F19" s="46" t="s">
        <v>13825</v>
      </c>
      <c r="G19" s="39" t="s">
        <v>10450</v>
      </c>
      <c r="H19" s="46"/>
      <c r="I19" s="37"/>
      <c r="J19" s="40" t="s">
        <v>1059</v>
      </c>
      <c r="K19" s="74"/>
      <c r="L19" s="53"/>
      <c r="M19" s="36" t="str">
        <f>"Casos de violencia psicológica hacia la mujer según Encuesta Nacional de Violencia Intrafamiliar en "&amp;J19&amp;", para el periodo 2012-2020."</f>
        <v>Casos de violencia psicológica hacia la mujer según Encuesta Nacional de Violencia Intrafamiliar en Iquique, para el periodo 2012-2020.</v>
      </c>
      <c r="N19" s="20" t="str">
        <f t="shared" si="0"/>
        <v>Iquique</v>
      </c>
      <c r="O19" s="82" t="s">
        <v>10449</v>
      </c>
      <c r="P19" s="20" t="str">
        <f t="shared" si="8"/>
        <v>Casos</v>
      </c>
      <c r="Q19" s="28">
        <f>+IF($E19="PRODUCTO",VLOOKUP(J19,#REF!,9,0)&amp;"000",IF($E19="CATEGORÍA",VLOOKUP(J19,#REF!,7,0),$Q$1))</f>
        <v>270103001</v>
      </c>
      <c r="R19" s="20" t="str">
        <f t="shared" si="9"/>
        <v>casos</v>
      </c>
      <c r="S19" s="35" t="str">
        <f t="shared" si="31"/>
        <v>Casos de violencia psicológica hacia la mujer según Encuesta Nacional de Violencia Intrafamiliar en Iquique, para el periodo 2012-2020.</v>
      </c>
      <c r="T19" s="67" t="str">
        <f t="shared" si="4"/>
        <v>Casos de violencia psicológica hacia la mujer según Encuesta Nacional de Violencia Intrafamiliar en Iquique, para el periodo 2012-2020.</v>
      </c>
      <c r="U19" s="68" t="str">
        <f t="shared" si="5"/>
        <v>Comuna: Iquique</v>
      </c>
      <c r="V19" s="35" t="s">
        <v>13801</v>
      </c>
      <c r="W19" s="21" t="str">
        <f t="shared" si="30"/>
        <v>https://analytics.zoho.com/open-view/2395394000007279405?ZOHO_CRITERIA=%22Trasposicion_27.17%22.%22Cod%20comuna%22%20%3D%201101</v>
      </c>
      <c r="X19" s="61" t="str">
        <f t="shared" si="22"/>
        <v>CHL</v>
      </c>
      <c r="Y19" s="20" t="s">
        <v>13802</v>
      </c>
      <c r="Z19" s="35" t="str">
        <f t="shared" si="6"/>
        <v>Casos de violencia psicológica por comuna en la región Iquique de acuerdo a los datos publicados por el Centro de Estudios y Análisis del Delito de Chile para el Periodo 2012-2020.</v>
      </c>
      <c r="AA19" s="64">
        <f t="shared" ref="AA19:AE19" si="42">+AA18</f>
        <v>44357</v>
      </c>
      <c r="AB19" s="61" t="str">
        <f t="shared" si="42"/>
        <v>Español</v>
      </c>
      <c r="AC19" s="61" t="str">
        <f t="shared" si="42"/>
        <v>Paula</v>
      </c>
      <c r="AD19" s="61" t="str">
        <f t="shared" si="42"/>
        <v>No Aplica</v>
      </c>
      <c r="AE19" s="61" t="str">
        <f t="shared" si="42"/>
        <v>No Aplica</v>
      </c>
      <c r="AF19" s="61" t="str">
        <f t="shared" ref="AF19" si="43">+AF18</f>
        <v>No Aplica</v>
      </c>
      <c r="AG19" s="65">
        <f>+VLOOKUP($P19,Parametros[[nombre]:[Columna1]],5,0)</f>
        <v>11</v>
      </c>
      <c r="AH19" s="65">
        <f t="shared" si="24"/>
        <v>1</v>
      </c>
      <c r="AI19" s="65">
        <f>+VLOOKUP($N19,Territorio[[nombre]:[Columna1]],7,0)</f>
        <v>343</v>
      </c>
      <c r="AJ19" s="65">
        <f>+VLOOKUP(O19,Temporalidad[[nombre]:[Columna1]],7,0)</f>
        <v>1757</v>
      </c>
      <c r="AK19" s="65">
        <f>+VLOOKUP(LEFT($D19,2),Tipo_Gráfico[[id2]:[Tipo Gráfico]],3,0)</f>
        <v>1</v>
      </c>
      <c r="AL19" s="35" t="str">
        <f t="shared" si="34"/>
        <v>Centro de Estudios y Análisis del Delito</v>
      </c>
      <c r="AM19" s="61" t="str">
        <f t="shared" si="25"/>
        <v>No Aplica</v>
      </c>
      <c r="AN19" s="61" t="str">
        <f t="shared" si="26"/>
        <v>No Aplica</v>
      </c>
      <c r="AO19" s="61" t="str">
        <f t="shared" si="27"/>
        <v>No Aplica</v>
      </c>
      <c r="AP19" s="66">
        <f>VLOOKUP($AC19,Responsables[],3,0)</f>
        <v>7</v>
      </c>
      <c r="AQ19" s="66">
        <f>VLOOKUP($R19,unidad_medida[[#All],[nombre]:[Columna1]],5,0)</f>
        <v>73</v>
      </c>
    </row>
    <row r="20" spans="1:43" ht="67.5" x14ac:dyDescent="0.25">
      <c r="A20" s="52" t="str">
        <f>+D20&amp;"|FILT:"&amp;E20&amp;"| MUES:"&amp;G20&amp;"|"&amp;F20&amp;"|"&amp;O20&amp;"|"&amp;H20</f>
        <v>GR 17|FILT:Prevalencia| MUES:Regiones|Casos de violencia psicológica|Periodo 2012-2020|</v>
      </c>
      <c r="B20" s="73" t="s">
        <v>13846</v>
      </c>
      <c r="C20" s="38">
        <v>4</v>
      </c>
      <c r="D20" s="45" t="s">
        <v>13795</v>
      </c>
      <c r="E20" s="50" t="s">
        <v>13760</v>
      </c>
      <c r="F20" s="46" t="s">
        <v>13825</v>
      </c>
      <c r="G20" s="39" t="s">
        <v>10385</v>
      </c>
      <c r="H20" s="39"/>
      <c r="I20" s="37"/>
      <c r="J20" s="40" t="s">
        <v>13768</v>
      </c>
      <c r="K20" s="74"/>
      <c r="L20" s="53"/>
      <c r="M20" s="36" t="str">
        <f>"Casos de violencia psicológica hacia la mujer según Encuesta Nacional de Violencia Intrafamiliar por "&amp;J20&amp;", para el periodo 2012-2020."</f>
        <v>Casos de violencia psicológica hacia la mujer según Encuesta Nacional de Violencia Intrafamiliar por Prevalencia Violencia Psicológica General Año, para el periodo 2012-2020.</v>
      </c>
      <c r="N20" s="20" t="str">
        <f t="shared" si="0"/>
        <v>Chile</v>
      </c>
      <c r="O20" s="82" t="s">
        <v>10449</v>
      </c>
      <c r="P20" s="20" t="str">
        <f t="shared" si="8"/>
        <v>Casos</v>
      </c>
      <c r="Q20" s="28">
        <f>+IF($E20="PRODUCTO",VLOOKUP(J20,#REF!,9,0)&amp;"000",IF($E20="CATEGORÍA",VLOOKUP(J20,#REF!,7,0),$Q$1))</f>
        <v>270103001</v>
      </c>
      <c r="R20" s="20" t="str">
        <f t="shared" si="9"/>
        <v>casos</v>
      </c>
      <c r="S20" s="35" t="str">
        <f t="shared" si="31"/>
        <v>Casos de violencia psicológica hacia la mujer según Encuesta Nacional de Violencia Intrafamiliar por Prevalencia Violencia Psicológica General Año, para el periodo 2012-2020.</v>
      </c>
      <c r="T20" s="67" t="str">
        <f t="shared" si="4"/>
        <v>Casos de violencia psicológica hacia la mujer según Encuesta Nacional de Violencia Intrafamiliar por Prevalencia Violencia Psicológica General Año, para el periodo 2012-2020.</v>
      </c>
      <c r="U20" s="68" t="str">
        <f t="shared" si="5"/>
        <v>Prevalencia: Prevalencia Violencia Psicológica General Año</v>
      </c>
      <c r="V20" s="35" t="s">
        <v>13801</v>
      </c>
      <c r="W20" s="21" t="str">
        <f t="shared" si="30"/>
        <v>https://analytics.zoho.com/open-view/2395394000007279493?ZOHO_CRITERIA=%22Trasposicion_27.17%22.%22Id%20prevalencia%22%20%3D%201</v>
      </c>
      <c r="X20" s="61" t="str">
        <f t="shared" si="22"/>
        <v>CHL</v>
      </c>
      <c r="Y20" s="20" t="s">
        <v>10690</v>
      </c>
      <c r="Z20" s="35" t="str">
        <f t="shared" si="6"/>
        <v>Casos de violencia psicológica por comuna en la región Prevalencia Violencia Psicológica General Año de acuerdo a los datos publicados por el Centro de Estudios y Análisis del Delito de Chile para el Periodo 2012-2020.</v>
      </c>
      <c r="AA20" s="64">
        <f t="shared" ref="AA20:AE20" si="44">+AA19</f>
        <v>44357</v>
      </c>
      <c r="AB20" s="61" t="str">
        <f t="shared" si="44"/>
        <v>Español</v>
      </c>
      <c r="AC20" s="61" t="str">
        <f t="shared" si="44"/>
        <v>Paula</v>
      </c>
      <c r="AD20" s="61" t="str">
        <f t="shared" si="44"/>
        <v>No Aplica</v>
      </c>
      <c r="AE20" s="61" t="str">
        <f t="shared" si="44"/>
        <v>No Aplica</v>
      </c>
      <c r="AF20" s="61" t="str">
        <f t="shared" ref="AF20" si="45">+AF19</f>
        <v>No Aplica</v>
      </c>
      <c r="AG20" s="65">
        <f>+VLOOKUP($P20,Parametros[[nombre]:[Columna1]],5,0)</f>
        <v>11</v>
      </c>
      <c r="AH20" s="65">
        <f t="shared" si="24"/>
        <v>1</v>
      </c>
      <c r="AI20" s="65">
        <f>+VLOOKUP($N20,Territorio[[nombre]:[Columna1]],7,0)</f>
        <v>38</v>
      </c>
      <c r="AJ20" s="65">
        <f>+VLOOKUP(O20,Temporalidad[[nombre]:[Columna1]],7,0)</f>
        <v>1757</v>
      </c>
      <c r="AK20" s="65">
        <f>+VLOOKUP(LEFT($D20,2),Tipo_Gráfico[[id2]:[Tipo Gráfico]],3,0)</f>
        <v>1</v>
      </c>
      <c r="AL20" s="35" t="str">
        <f t="shared" si="34"/>
        <v>Centro de Estudios y Análisis del Delito</v>
      </c>
      <c r="AM20" s="61" t="str">
        <f t="shared" si="25"/>
        <v>No Aplica</v>
      </c>
      <c r="AN20" s="61" t="str">
        <f t="shared" si="26"/>
        <v>No Aplica</v>
      </c>
      <c r="AO20" s="61" t="str">
        <f t="shared" si="27"/>
        <v>No Aplica</v>
      </c>
      <c r="AP20" s="66">
        <f>VLOOKUP($AC20,Responsables[],3,0)</f>
        <v>7</v>
      </c>
      <c r="AQ20" s="66">
        <f>VLOOKUP($R20,unidad_medida[[#All],[nombre]:[Columna1]],5,0)</f>
        <v>73</v>
      </c>
    </row>
    <row r="21" spans="1:43" ht="67.5" x14ac:dyDescent="0.25">
      <c r="A21" s="52" t="str">
        <f t="shared" si="35"/>
        <v>GR 18|FILT:Prevalencia| MUES:Comuna|Casos de violencia psicológica|Periodo 2012-2020|</v>
      </c>
      <c r="B21" s="73" t="s">
        <v>13847</v>
      </c>
      <c r="C21" s="38">
        <v>4</v>
      </c>
      <c r="D21" s="45" t="s">
        <v>13796</v>
      </c>
      <c r="E21" s="50" t="s">
        <v>13760</v>
      </c>
      <c r="F21" s="46" t="s">
        <v>13825</v>
      </c>
      <c r="G21" s="39" t="s">
        <v>1061</v>
      </c>
      <c r="H21" s="46"/>
      <c r="I21" s="37"/>
      <c r="J21" s="40" t="s">
        <v>13768</v>
      </c>
      <c r="K21" s="74"/>
      <c r="L21" s="53"/>
      <c r="M21" s="36" t="str">
        <f>"Casos de violencia psicológica hacia la mujer según Encuesta Nacional de Violencia Intrafamiliar por "&amp;J21&amp;", para el periodo 2012-2020."</f>
        <v>Casos de violencia psicológica hacia la mujer según Encuesta Nacional de Violencia Intrafamiliar por Prevalencia Violencia Psicológica General Año, para el periodo 2012-2020.</v>
      </c>
      <c r="N21" s="20" t="str">
        <f t="shared" si="0"/>
        <v>Chile</v>
      </c>
      <c r="O21" s="82" t="s">
        <v>10449</v>
      </c>
      <c r="P21" s="20" t="str">
        <f t="shared" si="8"/>
        <v>Casos</v>
      </c>
      <c r="Q21" s="28">
        <f>+IF($E21="PRODUCTO",VLOOKUP(J21,#REF!,9,0)&amp;"000",IF($E21="CATEGORÍA",VLOOKUP(J21,#REF!,7,0),$Q$1))</f>
        <v>270103001</v>
      </c>
      <c r="R21" s="20" t="str">
        <f t="shared" si="9"/>
        <v>casos</v>
      </c>
      <c r="S21" s="35" t="str">
        <f t="shared" si="31"/>
        <v>Casos de violencia psicológica hacia la mujer según Encuesta Nacional de Violencia Intrafamiliar por Prevalencia Violencia Psicológica General Año, para el periodo 2012-2020.</v>
      </c>
      <c r="T21" s="67" t="str">
        <f t="shared" si="4"/>
        <v>Casos de violencia psicológica hacia la mujer según Encuesta Nacional de Violencia Intrafamiliar por Prevalencia Violencia Psicológica General Año, para el periodo 2012-2020.</v>
      </c>
      <c r="U21" s="68" t="str">
        <f t="shared" si="5"/>
        <v>Prevalencia: Prevalencia Violencia Psicológica General Año</v>
      </c>
      <c r="V21" s="35" t="s">
        <v>13801</v>
      </c>
      <c r="W21" s="21" t="str">
        <f t="shared" si="30"/>
        <v>https://analytics.zoho.com/open-view/2395394000007279615?ZOHO_CRITERIA=%22Trasposicion_27.17%22.%22Id%20prevalencia%22%20%3D%201</v>
      </c>
      <c r="X21" s="61" t="str">
        <f t="shared" si="22"/>
        <v>CHL</v>
      </c>
      <c r="Y21" s="20" t="s">
        <v>10690</v>
      </c>
      <c r="Z21" s="35" t="str">
        <f t="shared" si="6"/>
        <v>Casos de violencia psicológica por comuna en la región Prevalencia Violencia Psicológica General Año de acuerdo a los datos publicados por el Centro de Estudios y Análisis del Delito de Chile para el Periodo 2012-2020.</v>
      </c>
      <c r="AA21" s="64">
        <f t="shared" ref="AA21:AE21" si="46">+AA20</f>
        <v>44357</v>
      </c>
      <c r="AB21" s="61" t="str">
        <f t="shared" si="46"/>
        <v>Español</v>
      </c>
      <c r="AC21" s="61" t="str">
        <f t="shared" si="46"/>
        <v>Paula</v>
      </c>
      <c r="AD21" s="61" t="str">
        <f t="shared" si="46"/>
        <v>No Aplica</v>
      </c>
      <c r="AE21" s="61" t="str">
        <f t="shared" si="46"/>
        <v>No Aplica</v>
      </c>
      <c r="AF21" s="61" t="str">
        <f t="shared" ref="AF21" si="47">+AF20</f>
        <v>No Aplica</v>
      </c>
      <c r="AG21" s="65">
        <f>+VLOOKUP($P21,Parametros[[nombre]:[Columna1]],5,0)</f>
        <v>11</v>
      </c>
      <c r="AH21" s="65">
        <f t="shared" si="24"/>
        <v>1</v>
      </c>
      <c r="AI21" s="65">
        <f>+VLOOKUP($N21,Territorio[[nombre]:[Columna1]],7,0)</f>
        <v>38</v>
      </c>
      <c r="AJ21" s="65">
        <f>+VLOOKUP(O21,Temporalidad[[nombre]:[Columna1]],7,0)</f>
        <v>1757</v>
      </c>
      <c r="AK21" s="65">
        <f>+VLOOKUP(LEFT($D21,2),Tipo_Gráfico[[id2]:[Tipo Gráfico]],3,0)</f>
        <v>1</v>
      </c>
      <c r="AL21" s="35" t="str">
        <f t="shared" si="34"/>
        <v>Centro de Estudios y Análisis del Delito</v>
      </c>
      <c r="AM21" s="61" t="str">
        <f t="shared" si="25"/>
        <v>No Aplica</v>
      </c>
      <c r="AN21" s="61" t="str">
        <f t="shared" si="26"/>
        <v>No Aplica</v>
      </c>
      <c r="AO21" s="61" t="str">
        <f t="shared" si="27"/>
        <v>No Aplica</v>
      </c>
      <c r="AP21" s="66">
        <f>VLOOKUP($AC21,Responsables[],3,0)</f>
        <v>7</v>
      </c>
      <c r="AQ21" s="66">
        <f>VLOOKUP($R21,unidad_medida[[#All],[nombre]:[Columna1]],5,0)</f>
        <v>73</v>
      </c>
    </row>
    <row r="22" spans="1:43" ht="67.5" x14ac:dyDescent="0.25">
      <c r="A22" s="52" t="str">
        <f>+D22&amp;"|FILT:"&amp;E22&amp;"| MUES:"&amp;G22&amp;"|"&amp;F22&amp;"|"&amp;O22&amp;"|"&amp;H22</f>
        <v>GR 19|FILT:Prevalencia| MUES:Periodo|Casos de violencia psicológica|Periodo 2012-2020|</v>
      </c>
      <c r="B22" s="73" t="s">
        <v>13848</v>
      </c>
      <c r="C22" s="38">
        <v>4</v>
      </c>
      <c r="D22" s="45" t="s">
        <v>13797</v>
      </c>
      <c r="E22" s="50" t="s">
        <v>13760</v>
      </c>
      <c r="F22" s="46" t="s">
        <v>13825</v>
      </c>
      <c r="G22" s="39" t="s">
        <v>10450</v>
      </c>
      <c r="H22" s="39"/>
      <c r="I22" s="37"/>
      <c r="J22" s="40" t="s">
        <v>13768</v>
      </c>
      <c r="K22" s="74"/>
      <c r="L22" s="53"/>
      <c r="M22" s="36" t="str">
        <f>"Casos de violencia psicológica hacia la mujer según Encuesta Nacional de Violencia Intrafamiliar por "&amp;J22&amp;", para el periodo 2012-2020."</f>
        <v>Casos de violencia psicológica hacia la mujer según Encuesta Nacional de Violencia Intrafamiliar por Prevalencia Violencia Psicológica General Año, para el periodo 2012-2020.</v>
      </c>
      <c r="N22" s="20" t="str">
        <f t="shared" si="0"/>
        <v>Chile</v>
      </c>
      <c r="O22" s="82" t="s">
        <v>10449</v>
      </c>
      <c r="P22" s="20" t="str">
        <f t="shared" si="8"/>
        <v>Casos</v>
      </c>
      <c r="Q22" s="28">
        <f>+IF($E22="PRODUCTO",VLOOKUP(J22,#REF!,9,0)&amp;"000",IF($E22="CATEGORÍA",VLOOKUP(J22,#REF!,7,0),$Q$1))</f>
        <v>270103001</v>
      </c>
      <c r="R22" s="20" t="str">
        <f t="shared" si="9"/>
        <v>casos</v>
      </c>
      <c r="S22" s="35" t="str">
        <f t="shared" si="31"/>
        <v>Casos de violencia psicológica hacia la mujer según Encuesta Nacional de Violencia Intrafamiliar por Prevalencia Violencia Psicológica General Año, para el periodo 2012-2020.</v>
      </c>
      <c r="T22" s="67" t="str">
        <f t="shared" si="4"/>
        <v>Casos de violencia psicológica hacia la mujer según Encuesta Nacional de Violencia Intrafamiliar por Prevalencia Violencia Psicológica General Año, para el periodo 2012-2020.</v>
      </c>
      <c r="U22" s="68" t="str">
        <f t="shared" si="5"/>
        <v>Prevalencia: Prevalencia Violencia Psicológica General Año</v>
      </c>
      <c r="V22" s="35" t="s">
        <v>13801</v>
      </c>
      <c r="W22" s="21" t="str">
        <f t="shared" si="30"/>
        <v>https://analytics.zoho.com/open-view/2395394000007279718?ZOHO_CRITERIA=%22Trasposicion_27.17%22.%22Id%20prevalencia%22%20%3D%201</v>
      </c>
      <c r="X22" s="61" t="str">
        <f t="shared" si="22"/>
        <v>CHL</v>
      </c>
      <c r="Y22" s="20" t="s">
        <v>10690</v>
      </c>
      <c r="Z22" s="35" t="str">
        <f t="shared" si="6"/>
        <v>Casos de violencia psicológica por comuna en la región Prevalencia Violencia Psicológica General Año de acuerdo a los datos publicados por el Centro de Estudios y Análisis del Delito de Chile para el Periodo 2012-2020.</v>
      </c>
      <c r="AA22" s="64">
        <f t="shared" ref="AA22:AE22" si="48">+AA21</f>
        <v>44357</v>
      </c>
      <c r="AB22" s="61" t="str">
        <f t="shared" si="48"/>
        <v>Español</v>
      </c>
      <c r="AC22" s="61" t="str">
        <f t="shared" si="48"/>
        <v>Paula</v>
      </c>
      <c r="AD22" s="61" t="str">
        <f t="shared" si="48"/>
        <v>No Aplica</v>
      </c>
      <c r="AE22" s="61" t="str">
        <f t="shared" si="48"/>
        <v>No Aplica</v>
      </c>
      <c r="AF22" s="61" t="str">
        <f t="shared" ref="AF22" si="49">+AF21</f>
        <v>No Aplica</v>
      </c>
      <c r="AG22" s="65">
        <f>+VLOOKUP($P22,Parametros[[nombre]:[Columna1]],5,0)</f>
        <v>11</v>
      </c>
      <c r="AH22" s="65">
        <f t="shared" si="24"/>
        <v>1</v>
      </c>
      <c r="AI22" s="65">
        <f>+VLOOKUP($N22,Territorio[[nombre]:[Columna1]],7,0)</f>
        <v>38</v>
      </c>
      <c r="AJ22" s="65">
        <f>+VLOOKUP(O22,Temporalidad[[nombre]:[Columna1]],7,0)</f>
        <v>1757</v>
      </c>
      <c r="AK22" s="65">
        <f>+VLOOKUP(LEFT($D22,2),Tipo_Gráfico[[id2]:[Tipo Gráfico]],3,0)</f>
        <v>1</v>
      </c>
      <c r="AL22" s="35" t="str">
        <f t="shared" si="34"/>
        <v>Centro de Estudios y Análisis del Delito</v>
      </c>
      <c r="AM22" s="61" t="str">
        <f t="shared" si="25"/>
        <v>No Aplica</v>
      </c>
      <c r="AN22" s="61" t="str">
        <f t="shared" si="26"/>
        <v>No Aplica</v>
      </c>
      <c r="AO22" s="61" t="str">
        <f t="shared" si="27"/>
        <v>No Aplica</v>
      </c>
      <c r="AP22" s="66">
        <f>VLOOKUP($AC22,Responsables[],3,0)</f>
        <v>7</v>
      </c>
      <c r="AQ22" s="66">
        <f>VLOOKUP($R22,unidad_medida[[#All],[nombre]:[Columna1]],5,0)</f>
        <v>73</v>
      </c>
    </row>
    <row r="23" spans="1:43" ht="67.5" x14ac:dyDescent="0.25">
      <c r="A23" s="52" t="str">
        <f t="shared" si="35"/>
        <v>GR 20|FILT:Periodo| MUES:Regiones|Casos de violencia psicológica|Periodo 2012-2020|</v>
      </c>
      <c r="B23" s="73" t="s">
        <v>13849</v>
      </c>
      <c r="C23" s="38">
        <v>2</v>
      </c>
      <c r="D23" s="45" t="s">
        <v>13798</v>
      </c>
      <c r="E23" s="50" t="s">
        <v>10450</v>
      </c>
      <c r="F23" s="46" t="s">
        <v>13825</v>
      </c>
      <c r="G23" s="39" t="s">
        <v>10385</v>
      </c>
      <c r="H23" s="46"/>
      <c r="I23" s="37"/>
      <c r="J23" s="40" t="s">
        <v>8278</v>
      </c>
      <c r="K23" s="74"/>
      <c r="L23" s="53"/>
      <c r="M23" s="36" t="str">
        <f>"Casos de violencia psicológica hacia la mujer según Encuesta Nacional de Violencia Intrafamiliar con "&amp;J23&amp;" como indicador de periodo, para el periodo 2012-2020."</f>
        <v>Casos de violencia psicológica hacia la mujer según Encuesta Nacional de Violencia Intrafamiliar con Año como indicador de periodo, para el periodo 2012-2020.</v>
      </c>
      <c r="N23" s="20" t="str">
        <f t="shared" si="0"/>
        <v>Chile</v>
      </c>
      <c r="O23" s="82" t="s">
        <v>10449</v>
      </c>
      <c r="P23" s="20" t="str">
        <f t="shared" si="8"/>
        <v>Casos</v>
      </c>
      <c r="Q23" s="28">
        <f>+IF($E23="PRODUCTO",VLOOKUP(J23,#REF!,9,0)&amp;"000",IF($E23="CATEGORÍA",VLOOKUP(J23,#REF!,7,0),$Q$1))</f>
        <v>270103001</v>
      </c>
      <c r="R23" s="20" t="str">
        <f t="shared" si="9"/>
        <v>casos</v>
      </c>
      <c r="S23" s="35" t="str">
        <f t="shared" si="31"/>
        <v>Casos de violencia psicológica hacia la mujer según Encuesta Nacional de Violencia Intrafamiliar con Año como indicador de periodo, para el periodo 2012-2020.</v>
      </c>
      <c r="T23" s="67" t="str">
        <f t="shared" si="4"/>
        <v>Casos de violencia psicológica hacia la mujer según Encuesta Nacional de Violencia Intrafamiliar con Año como indicador de periodo, para el periodo 2012-2020.</v>
      </c>
      <c r="U23" s="68" t="str">
        <f t="shared" si="5"/>
        <v>Periodo: Año</v>
      </c>
      <c r="V23" s="35" t="s">
        <v>13801</v>
      </c>
      <c r="W23" s="21" t="str">
        <f t="shared" si="30"/>
        <v>https://analytics.zoho.com/open-view/2395394000007279808?ZOHO_CRITERIA=%22Trasposicion_27.17%22.%22Id%20prevalencia%22%20%3D%201</v>
      </c>
      <c r="X23" s="61" t="str">
        <f t="shared" si="22"/>
        <v>CHL</v>
      </c>
      <c r="Y23" s="20" t="s">
        <v>10690</v>
      </c>
      <c r="Z23" s="35" t="str">
        <f t="shared" si="6"/>
        <v>Casos de violencia psicológica por comuna en la región Año de acuerdo a los datos publicados por el Centro de Estudios y Análisis del Delito de Chile para el Periodo 2012-2020.</v>
      </c>
      <c r="AA23" s="64">
        <f t="shared" ref="AA23:AE23" si="50">+AA22</f>
        <v>44357</v>
      </c>
      <c r="AB23" s="61" t="str">
        <f t="shared" si="50"/>
        <v>Español</v>
      </c>
      <c r="AC23" s="61" t="str">
        <f t="shared" si="50"/>
        <v>Paula</v>
      </c>
      <c r="AD23" s="61" t="str">
        <f t="shared" si="50"/>
        <v>No Aplica</v>
      </c>
      <c r="AE23" s="61" t="str">
        <f t="shared" si="50"/>
        <v>No Aplica</v>
      </c>
      <c r="AF23" s="61" t="str">
        <f t="shared" ref="AF23" si="51">+AF22</f>
        <v>No Aplica</v>
      </c>
      <c r="AG23" s="65">
        <f>+VLOOKUP($P23,Parametros[[nombre]:[Columna1]],5,0)</f>
        <v>11</v>
      </c>
      <c r="AH23" s="65">
        <f t="shared" si="24"/>
        <v>1</v>
      </c>
      <c r="AI23" s="65">
        <f>+VLOOKUP($N23,Territorio[[nombre]:[Columna1]],7,0)</f>
        <v>38</v>
      </c>
      <c r="AJ23" s="65">
        <f>+VLOOKUP(O23,Temporalidad[[nombre]:[Columna1]],7,0)</f>
        <v>1757</v>
      </c>
      <c r="AK23" s="65">
        <f>+VLOOKUP(LEFT($D23,2),Tipo_Gráfico[[id2]:[Tipo Gráfico]],3,0)</f>
        <v>1</v>
      </c>
      <c r="AL23" s="35" t="str">
        <f t="shared" si="34"/>
        <v>Centro de Estudios y Análisis del Delito</v>
      </c>
      <c r="AM23" s="61" t="str">
        <f t="shared" si="25"/>
        <v>No Aplica</v>
      </c>
      <c r="AN23" s="61" t="str">
        <f t="shared" si="26"/>
        <v>No Aplica</v>
      </c>
      <c r="AO23" s="61" t="str">
        <f t="shared" si="27"/>
        <v>No Aplica</v>
      </c>
      <c r="AP23" s="66">
        <f>VLOOKUP($AC23,Responsables[],3,0)</f>
        <v>7</v>
      </c>
      <c r="AQ23" s="66">
        <f>VLOOKUP($R23,unidad_medida[[#All],[nombre]:[Columna1]],5,0)</f>
        <v>73</v>
      </c>
    </row>
    <row r="24" spans="1:43" ht="67.5" x14ac:dyDescent="0.25">
      <c r="A24" s="52" t="str">
        <f t="shared" si="35"/>
        <v>GR 21|FILT:Periodo| MUES:Comuna|Casos de violencia psicológica|Periodo 2012-2020|</v>
      </c>
      <c r="B24" s="73" t="s">
        <v>13850</v>
      </c>
      <c r="C24" s="38">
        <v>2</v>
      </c>
      <c r="D24" s="45" t="s">
        <v>13799</v>
      </c>
      <c r="E24" s="50" t="s">
        <v>10450</v>
      </c>
      <c r="F24" s="46" t="s">
        <v>13825</v>
      </c>
      <c r="G24" s="39" t="s">
        <v>1061</v>
      </c>
      <c r="H24" s="39"/>
      <c r="I24" s="37"/>
      <c r="J24" s="40" t="s">
        <v>8278</v>
      </c>
      <c r="K24" s="74"/>
      <c r="L24" s="53"/>
      <c r="M24" s="36" t="str">
        <f>"Casos de violencia psicológica hacia la mujer según Encuesta Nacional de Violencia Intrafamiliar con "&amp;J24&amp;" como indicador de periodo, para el periodo 2012-2020."</f>
        <v>Casos de violencia psicológica hacia la mujer según Encuesta Nacional de Violencia Intrafamiliar con Año como indicador de periodo, para el periodo 2012-2020.</v>
      </c>
      <c r="N24" s="20" t="str">
        <f t="shared" si="0"/>
        <v>Chile</v>
      </c>
      <c r="O24" s="82" t="s">
        <v>10449</v>
      </c>
      <c r="P24" s="20" t="str">
        <f t="shared" si="8"/>
        <v>Casos</v>
      </c>
      <c r="Q24" s="28">
        <f>+IF($E24="PRODUCTO",VLOOKUP(J24,#REF!,9,0)&amp;"000",IF($E24="CATEGORÍA",VLOOKUP(J24,#REF!,7,0),$Q$1))</f>
        <v>270103001</v>
      </c>
      <c r="R24" s="20" t="str">
        <f t="shared" si="9"/>
        <v>casos</v>
      </c>
      <c r="S24" s="35" t="str">
        <f t="shared" si="31"/>
        <v>Casos de violencia psicológica hacia la mujer según Encuesta Nacional de Violencia Intrafamiliar con Año como indicador de periodo, para el periodo 2012-2020.</v>
      </c>
      <c r="T24" s="67" t="str">
        <f t="shared" si="4"/>
        <v>Casos de violencia psicológica hacia la mujer según Encuesta Nacional de Violencia Intrafamiliar con Año como indicador de periodo, para el periodo 2012-2020.</v>
      </c>
      <c r="U24" s="68" t="str">
        <f t="shared" si="5"/>
        <v>Periodo: Año</v>
      </c>
      <c r="V24" s="35" t="s">
        <v>13801</v>
      </c>
      <c r="W24" s="21" t="str">
        <f t="shared" si="30"/>
        <v>https://analytics.zoho.com/open-view/2395394000007293119?ZOHO_CRITERIA=%22Trasposicion_27.17%22.%22Id%20Periodo%22%20%3D%201</v>
      </c>
      <c r="X24" s="61" t="str">
        <f t="shared" si="22"/>
        <v>CHL</v>
      </c>
      <c r="Y24" s="20" t="s">
        <v>10690</v>
      </c>
      <c r="Z24" s="35" t="str">
        <f t="shared" si="6"/>
        <v>Casos de violencia psicológica por comuna en la región Año de acuerdo a los datos publicados por el Centro de Estudios y Análisis del Delito de Chile para el Periodo 2012-2020.</v>
      </c>
      <c r="AA24" s="64">
        <f t="shared" ref="AA24:AE24" si="52">+AA23</f>
        <v>44357</v>
      </c>
      <c r="AB24" s="61" t="str">
        <f t="shared" si="52"/>
        <v>Español</v>
      </c>
      <c r="AC24" s="61" t="str">
        <f t="shared" si="52"/>
        <v>Paula</v>
      </c>
      <c r="AD24" s="61" t="str">
        <f t="shared" si="52"/>
        <v>No Aplica</v>
      </c>
      <c r="AE24" s="61" t="str">
        <f t="shared" si="52"/>
        <v>No Aplica</v>
      </c>
      <c r="AF24" s="61" t="str">
        <f t="shared" ref="AF24" si="53">+AF23</f>
        <v>No Aplica</v>
      </c>
      <c r="AG24" s="65">
        <f>+VLOOKUP($P24,Parametros[[nombre]:[Columna1]],5,0)</f>
        <v>11</v>
      </c>
      <c r="AH24" s="65">
        <f t="shared" si="24"/>
        <v>1</v>
      </c>
      <c r="AI24" s="65">
        <f>+VLOOKUP($N24,Territorio[[nombre]:[Columna1]],7,0)</f>
        <v>38</v>
      </c>
      <c r="AJ24" s="65">
        <f>+VLOOKUP(O24,Temporalidad[[nombre]:[Columna1]],7,0)</f>
        <v>1757</v>
      </c>
      <c r="AK24" s="65">
        <f>+VLOOKUP(LEFT($D24,2),Tipo_Gráfico[[id2]:[Tipo Gráfico]],3,0)</f>
        <v>1</v>
      </c>
      <c r="AL24" s="35" t="str">
        <f t="shared" si="34"/>
        <v>Centro de Estudios y Análisis del Delito</v>
      </c>
      <c r="AM24" s="61" t="str">
        <f t="shared" si="25"/>
        <v>No Aplica</v>
      </c>
      <c r="AN24" s="61" t="str">
        <f t="shared" si="26"/>
        <v>No Aplica</v>
      </c>
      <c r="AO24" s="61" t="str">
        <f t="shared" si="27"/>
        <v>No Aplica</v>
      </c>
      <c r="AP24" s="66">
        <f>VLOOKUP($AC24,Responsables[],3,0)</f>
        <v>7</v>
      </c>
      <c r="AQ24" s="66">
        <f>VLOOKUP($R24,unidad_medida[[#All],[nombre]:[Columna1]],5,0)</f>
        <v>73</v>
      </c>
    </row>
    <row r="25" spans="1:43" ht="67.5" x14ac:dyDescent="0.25">
      <c r="A25" s="52" t="str">
        <f>+D25&amp;"|FILT:"&amp;E25&amp;"| MUES:"&amp;G25&amp;"|"&amp;F25&amp;"|"&amp;O25&amp;"|"&amp;H25</f>
        <v>GR 22|FILT:Periodo| MUES:Prevalencia|Casos de violencia psicológica|Periodo 2012-2020|</v>
      </c>
      <c r="B25" s="73" t="s">
        <v>13851</v>
      </c>
      <c r="C25" s="38">
        <v>2</v>
      </c>
      <c r="D25" s="45" t="s">
        <v>13800</v>
      </c>
      <c r="E25" s="50" t="s">
        <v>10450</v>
      </c>
      <c r="F25" s="46" t="s">
        <v>13825</v>
      </c>
      <c r="G25" s="39" t="s">
        <v>13760</v>
      </c>
      <c r="H25" s="39"/>
      <c r="I25" s="41"/>
      <c r="J25" s="40" t="s">
        <v>8278</v>
      </c>
      <c r="K25" s="74"/>
      <c r="L25" s="53"/>
      <c r="M25" s="36" t="str">
        <f>"Casos de violencia psicológica hacia la mujer según Encuesta Nacional de Violencia Intrafamiliar con "&amp;J25&amp;" como indicador de periodo, para el periodo 2012-2020."</f>
        <v>Casos de violencia psicológica hacia la mujer según Encuesta Nacional de Violencia Intrafamiliar con Año como indicador de periodo, para el periodo 2012-2020.</v>
      </c>
      <c r="N25" s="20" t="str">
        <f t="shared" si="0"/>
        <v>Chile</v>
      </c>
      <c r="O25" s="82" t="s">
        <v>10449</v>
      </c>
      <c r="P25" s="20" t="str">
        <f t="shared" si="8"/>
        <v>Casos</v>
      </c>
      <c r="Q25" s="28">
        <f>+IF($E25="PRODUCTO",VLOOKUP(J25,#REF!,9,0)&amp;"000",IF($E25="CATEGORÍA",VLOOKUP(J25,#REF!,7,0),$Q$1))</f>
        <v>270103001</v>
      </c>
      <c r="R25" s="20" t="str">
        <f t="shared" si="9"/>
        <v>casos</v>
      </c>
      <c r="S25" s="35" t="str">
        <f t="shared" si="31"/>
        <v>Casos de violencia psicológica hacia la mujer según Encuesta Nacional de Violencia Intrafamiliar con Año como indicador de periodo, para el periodo 2012-2020.</v>
      </c>
      <c r="T25" s="67" t="str">
        <f t="shared" si="4"/>
        <v>Casos de violencia psicológica hacia la mujer según Encuesta Nacional de Violencia Intrafamiliar con Año como indicador de periodo, para el periodo 2012-2020.</v>
      </c>
      <c r="U25" s="68" t="str">
        <f t="shared" si="5"/>
        <v>Periodo: Año</v>
      </c>
      <c r="V25" s="35" t="s">
        <v>13801</v>
      </c>
      <c r="W25" s="21" t="str">
        <f t="shared" si="30"/>
        <v>https://analytics.zoho.com/open-view/2395394000007293211?ZOHO_CRITERIA=%22Trasposicion_27.17%22.%22Id%20Periodo%22%20%3D%201</v>
      </c>
      <c r="X25" s="61" t="str">
        <f t="shared" si="22"/>
        <v>CHL</v>
      </c>
      <c r="Y25" s="20" t="s">
        <v>10690</v>
      </c>
      <c r="Z25" s="35" t="str">
        <f t="shared" si="6"/>
        <v>Casos de violencia psicológica por comuna en la región Año de acuerdo a los datos publicados por el Centro de Estudios y Análisis del Delito de Chile para el Periodo 2012-2020.</v>
      </c>
      <c r="AA25" s="64">
        <f t="shared" ref="AA25:AE25" si="54">+AA24</f>
        <v>44357</v>
      </c>
      <c r="AB25" s="61" t="str">
        <f t="shared" si="54"/>
        <v>Español</v>
      </c>
      <c r="AC25" s="61" t="str">
        <f t="shared" si="54"/>
        <v>Paula</v>
      </c>
      <c r="AD25" s="61" t="str">
        <f t="shared" si="54"/>
        <v>No Aplica</v>
      </c>
      <c r="AE25" s="61" t="str">
        <f t="shared" si="54"/>
        <v>No Aplica</v>
      </c>
      <c r="AF25" s="61" t="str">
        <f t="shared" ref="AF25:AF39" si="55">+AF24</f>
        <v>No Aplica</v>
      </c>
      <c r="AG25" s="65">
        <f>+VLOOKUP($P25,Parametros[[nombre]:[Columna1]],5,0)</f>
        <v>11</v>
      </c>
      <c r="AH25" s="65">
        <f t="shared" si="24"/>
        <v>1</v>
      </c>
      <c r="AI25" s="65">
        <f>+VLOOKUP($N25,Territorio[[nombre]:[Columna1]],7,0)</f>
        <v>38</v>
      </c>
      <c r="AJ25" s="65">
        <f>+VLOOKUP(O25,Temporalidad[[nombre]:[Columna1]],7,0)</f>
        <v>1757</v>
      </c>
      <c r="AK25" s="65">
        <f>+VLOOKUP(LEFT($D25,2),Tipo_Gráfico[[id2]:[Tipo Gráfico]],3,0)</f>
        <v>1</v>
      </c>
      <c r="AL25" s="35" t="str">
        <f t="shared" si="34"/>
        <v>Centro de Estudios y Análisis del Delito</v>
      </c>
      <c r="AM25" s="61" t="str">
        <f t="shared" si="25"/>
        <v>No Aplica</v>
      </c>
      <c r="AN25" s="61" t="str">
        <f t="shared" si="26"/>
        <v>No Aplica</v>
      </c>
      <c r="AO25" s="61" t="str">
        <f t="shared" si="27"/>
        <v>No Aplica</v>
      </c>
      <c r="AP25" s="66">
        <f>VLOOKUP($AC25,Responsables[],3,0)</f>
        <v>7</v>
      </c>
      <c r="AQ25" s="66">
        <f>VLOOKUP($R25,unidad_medida[[#All],[nombre]:[Columna1]],5,0)</f>
        <v>73</v>
      </c>
    </row>
    <row r="26" spans="1:43" ht="45" x14ac:dyDescent="0.25">
      <c r="A26" s="52" t="str">
        <f t="shared" ref="A26:A33" si="56">+D26&amp;"|FILT:"&amp;E26&amp;"| MUES:"&amp;G26&amp;"|"&amp;F26&amp;"|"&amp;O26&amp;"|"&amp;H26</f>
        <v>GR 23|FILT:Nacional| MUES:Región|Casos de violencia psicológica|Año 2020|</v>
      </c>
      <c r="B26" s="73" t="s">
        <v>13852</v>
      </c>
      <c r="C26" s="83">
        <v>1</v>
      </c>
      <c r="D26" s="45" t="s">
        <v>13815</v>
      </c>
      <c r="E26" s="85" t="s">
        <v>10690</v>
      </c>
      <c r="F26" s="46" t="s">
        <v>13825</v>
      </c>
      <c r="G26" s="86" t="s">
        <v>754</v>
      </c>
      <c r="H26" s="39"/>
      <c r="I26" s="41"/>
      <c r="J26" s="88" t="s">
        <v>10690</v>
      </c>
      <c r="K26" s="74"/>
      <c r="L26" s="53"/>
      <c r="M26" s="36" t="s">
        <v>13823</v>
      </c>
      <c r="N26" s="20" t="str">
        <f t="shared" si="0"/>
        <v>Chile</v>
      </c>
      <c r="O26" s="82" t="s">
        <v>8309</v>
      </c>
      <c r="P26" s="20" t="str">
        <f t="shared" si="8"/>
        <v>Casos</v>
      </c>
      <c r="Q26" s="28">
        <f>+IF($E26="PRODUCTO",VLOOKUP(J26,#REF!,9,0)&amp;"000",IF($E26="CATEGORÍA",VLOOKUP(J26,#REF!,7,0),$Q$1))</f>
        <v>270103001</v>
      </c>
      <c r="R26" s="20" t="str">
        <f t="shared" si="9"/>
        <v>casos</v>
      </c>
      <c r="S26" s="35" t="str">
        <f t="shared" ref="S26:S33" si="57">+M26</f>
        <v>Casos de violencia psicológica hacia la mujer según Encuesta Nacional de Violencia Intrafamiliar a nivel nacional, para el año 2020.</v>
      </c>
      <c r="T26" s="67" t="str">
        <f t="shared" ref="T26:T33" si="58">+S26</f>
        <v>Casos de violencia psicológica hacia la mujer según Encuesta Nacional de Violencia Intrafamiliar a nivel nacional, para el año 2020.</v>
      </c>
      <c r="U26" s="68" t="str">
        <f t="shared" ref="U26:U33" si="59">+E26&amp;": "&amp;J26</f>
        <v>Nacional: Nacional</v>
      </c>
      <c r="V26" s="35" t="s">
        <v>13801</v>
      </c>
      <c r="W26" s="21" t="str">
        <f t="shared" ref="W26:W33" si="60">HYPERLINK(B26,B26)</f>
        <v>https://analytics.zoho.com/open-view/2395394000007279891</v>
      </c>
      <c r="X26" s="61" t="str">
        <f t="shared" si="22"/>
        <v>CHL</v>
      </c>
      <c r="Y26" s="20" t="s">
        <v>10690</v>
      </c>
      <c r="Z26" s="35" t="str">
        <f t="shared" si="6"/>
        <v>Casos de violencia psicológica por comuna en la región Nacional de acuerdo a los datos publicados por el Centro de Estudios y Análisis del Delito de Chile para el Año 2020.</v>
      </c>
      <c r="AA26" s="64">
        <f t="shared" ref="AA26:AE26" si="61">+AA25</f>
        <v>44357</v>
      </c>
      <c r="AB26" s="61" t="str">
        <f t="shared" si="61"/>
        <v>Español</v>
      </c>
      <c r="AC26" s="61" t="str">
        <f t="shared" si="61"/>
        <v>Paula</v>
      </c>
      <c r="AD26" s="61" t="str">
        <f t="shared" si="61"/>
        <v>No Aplica</v>
      </c>
      <c r="AE26" s="61" t="str">
        <f t="shared" si="61"/>
        <v>No Aplica</v>
      </c>
      <c r="AF26" s="61" t="str">
        <f t="shared" si="55"/>
        <v>No Aplica</v>
      </c>
      <c r="AG26" s="65">
        <f>+VLOOKUP($P26,Parametros[[nombre]:[Columna1]],5,0)</f>
        <v>11</v>
      </c>
      <c r="AH26" s="65">
        <f t="shared" si="24"/>
        <v>1</v>
      </c>
      <c r="AI26" s="65">
        <f>+VLOOKUP($N26,Territorio[[nombre]:[Columna1]],7,0)</f>
        <v>38</v>
      </c>
      <c r="AJ26" s="65">
        <f>+VLOOKUP(O26,Temporalidad[[nombre]:[Columna1]],7,0)</f>
        <v>31</v>
      </c>
      <c r="AK26" s="65">
        <f>+VLOOKUP(LEFT($D26,2),Tipo_Gráfico[[id2]:[Tipo Gráfico]],3,0)</f>
        <v>1</v>
      </c>
      <c r="AL26" s="35" t="str">
        <f t="shared" si="34"/>
        <v>Centro de Estudios y Análisis del Delito</v>
      </c>
      <c r="AM26" s="61" t="str">
        <f t="shared" si="25"/>
        <v>No Aplica</v>
      </c>
      <c r="AN26" s="61" t="str">
        <f t="shared" si="26"/>
        <v>No Aplica</v>
      </c>
      <c r="AO26" s="61" t="str">
        <f t="shared" si="27"/>
        <v>No Aplica</v>
      </c>
      <c r="AP26" s="66">
        <f>VLOOKUP($AC26,Responsables[],3,0)</f>
        <v>7</v>
      </c>
      <c r="AQ26" s="66">
        <f>VLOOKUP($R26,unidad_medida[[#All],[nombre]:[Columna1]],5,0)</f>
        <v>73</v>
      </c>
    </row>
    <row r="27" spans="1:43" ht="45" x14ac:dyDescent="0.25">
      <c r="A27" s="52" t="str">
        <f t="shared" si="56"/>
        <v>GR 24|FILT:Nacional| MUES:Comuna|Casos de violencia psicológica|Año 2020|</v>
      </c>
      <c r="B27" s="73" t="s">
        <v>13853</v>
      </c>
      <c r="C27" s="83">
        <v>1</v>
      </c>
      <c r="D27" s="45" t="s">
        <v>13816</v>
      </c>
      <c r="E27" s="85" t="s">
        <v>10690</v>
      </c>
      <c r="F27" s="46" t="s">
        <v>13825</v>
      </c>
      <c r="G27" s="86" t="s">
        <v>1061</v>
      </c>
      <c r="H27" s="39"/>
      <c r="I27" s="41"/>
      <c r="J27" s="88" t="s">
        <v>10690</v>
      </c>
      <c r="K27" s="74"/>
      <c r="L27" s="53"/>
      <c r="M27" s="36" t="s">
        <v>13823</v>
      </c>
      <c r="N27" s="20" t="str">
        <f t="shared" si="0"/>
        <v>Chile</v>
      </c>
      <c r="O27" s="82" t="s">
        <v>8309</v>
      </c>
      <c r="P27" s="20" t="str">
        <f t="shared" si="8"/>
        <v>Casos</v>
      </c>
      <c r="Q27" s="28">
        <f>+IF($E27="PRODUCTO",VLOOKUP(J27,#REF!,9,0)&amp;"000",IF($E27="CATEGORÍA",VLOOKUP(J27,#REF!,7,0),$Q$1))</f>
        <v>270103001</v>
      </c>
      <c r="R27" s="20" t="str">
        <f t="shared" si="9"/>
        <v>casos</v>
      </c>
      <c r="S27" s="35" t="str">
        <f t="shared" si="57"/>
        <v>Casos de violencia psicológica hacia la mujer según Encuesta Nacional de Violencia Intrafamiliar a nivel nacional, para el año 2020.</v>
      </c>
      <c r="T27" s="67" t="str">
        <f t="shared" si="58"/>
        <v>Casos de violencia psicológica hacia la mujer según Encuesta Nacional de Violencia Intrafamiliar a nivel nacional, para el año 2020.</v>
      </c>
      <c r="U27" s="68" t="str">
        <f t="shared" si="59"/>
        <v>Nacional: Nacional</v>
      </c>
      <c r="V27" s="35" t="s">
        <v>13801</v>
      </c>
      <c r="W27" s="21" t="str">
        <f t="shared" si="60"/>
        <v>https://analytics.zoho.com/open-view/2395394000007347030</v>
      </c>
      <c r="X27" s="61" t="str">
        <f t="shared" si="22"/>
        <v>CHL</v>
      </c>
      <c r="Y27" s="20" t="s">
        <v>10690</v>
      </c>
      <c r="Z27" s="35" t="str">
        <f t="shared" si="6"/>
        <v>Casos de violencia psicológica por comuna en la región Nacional de acuerdo a los datos publicados por el Centro de Estudios y Análisis del Delito de Chile para el Año 2020.</v>
      </c>
      <c r="AA27" s="64">
        <f t="shared" ref="AA27:AE27" si="62">+AA26</f>
        <v>44357</v>
      </c>
      <c r="AB27" s="61" t="str">
        <f t="shared" si="62"/>
        <v>Español</v>
      </c>
      <c r="AC27" s="61" t="str">
        <f t="shared" si="62"/>
        <v>Paula</v>
      </c>
      <c r="AD27" s="61" t="str">
        <f t="shared" si="62"/>
        <v>No Aplica</v>
      </c>
      <c r="AE27" s="61" t="str">
        <f t="shared" si="62"/>
        <v>No Aplica</v>
      </c>
      <c r="AF27" s="61" t="str">
        <f t="shared" si="55"/>
        <v>No Aplica</v>
      </c>
      <c r="AG27" s="65">
        <f>+VLOOKUP($P27,Parametros[[nombre]:[Columna1]],5,0)</f>
        <v>11</v>
      </c>
      <c r="AH27" s="65">
        <f t="shared" si="24"/>
        <v>1</v>
      </c>
      <c r="AI27" s="65">
        <f>+VLOOKUP($N27,Territorio[[nombre]:[Columna1]],7,0)</f>
        <v>38</v>
      </c>
      <c r="AJ27" s="65">
        <f>+VLOOKUP(O27,Temporalidad[[nombre]:[Columna1]],7,0)</f>
        <v>31</v>
      </c>
      <c r="AK27" s="65">
        <f>+VLOOKUP(LEFT($D27,2),Tipo_Gráfico[[id2]:[Tipo Gráfico]],3,0)</f>
        <v>1</v>
      </c>
      <c r="AL27" s="35" t="str">
        <f t="shared" si="34"/>
        <v>Centro de Estudios y Análisis del Delito</v>
      </c>
      <c r="AM27" s="61" t="str">
        <f t="shared" si="25"/>
        <v>No Aplica</v>
      </c>
      <c r="AN27" s="61" t="str">
        <f t="shared" si="26"/>
        <v>No Aplica</v>
      </c>
      <c r="AO27" s="61" t="str">
        <f t="shared" si="27"/>
        <v>No Aplica</v>
      </c>
      <c r="AP27" s="66">
        <f>VLOOKUP($AC27,Responsables[],3,0)</f>
        <v>7</v>
      </c>
      <c r="AQ27" s="66">
        <f>VLOOKUP($R27,unidad_medida[[#All],[nombre]:[Columna1]],5,0)</f>
        <v>73</v>
      </c>
    </row>
    <row r="28" spans="1:43" ht="45" x14ac:dyDescent="0.25">
      <c r="A28" s="52" t="str">
        <f t="shared" si="56"/>
        <v>GR 25|FILT:Nacional| MUES:Prevalencia|Casos de violencia psicológica|Año 2020|</v>
      </c>
      <c r="B28" s="73" t="s">
        <v>13854</v>
      </c>
      <c r="C28" s="83">
        <v>1</v>
      </c>
      <c r="D28" s="45" t="s">
        <v>13817</v>
      </c>
      <c r="E28" s="85" t="s">
        <v>10690</v>
      </c>
      <c r="F28" s="46" t="s">
        <v>13825</v>
      </c>
      <c r="G28" s="86" t="s">
        <v>13760</v>
      </c>
      <c r="H28" s="39"/>
      <c r="I28" s="41"/>
      <c r="J28" s="88" t="s">
        <v>10690</v>
      </c>
      <c r="K28" s="74"/>
      <c r="L28" s="53"/>
      <c r="M28" s="36" t="s">
        <v>13823</v>
      </c>
      <c r="N28" s="20" t="str">
        <f t="shared" si="0"/>
        <v>Chile</v>
      </c>
      <c r="O28" s="82" t="s">
        <v>8309</v>
      </c>
      <c r="P28" s="20" t="str">
        <f t="shared" si="8"/>
        <v>Casos</v>
      </c>
      <c r="Q28" s="28">
        <f>+IF($E28="PRODUCTO",VLOOKUP(J28,#REF!,9,0)&amp;"000",IF($E28="CATEGORÍA",VLOOKUP(J28,#REF!,7,0),$Q$1))</f>
        <v>270103001</v>
      </c>
      <c r="R28" s="20" t="str">
        <f t="shared" si="9"/>
        <v>casos</v>
      </c>
      <c r="S28" s="35" t="str">
        <f t="shared" si="57"/>
        <v>Casos de violencia psicológica hacia la mujer según Encuesta Nacional de Violencia Intrafamiliar a nivel nacional, para el año 2020.</v>
      </c>
      <c r="T28" s="67" t="str">
        <f t="shared" si="58"/>
        <v>Casos de violencia psicológica hacia la mujer según Encuesta Nacional de Violencia Intrafamiliar a nivel nacional, para el año 2020.</v>
      </c>
      <c r="U28" s="68" t="str">
        <f t="shared" si="59"/>
        <v>Nacional: Nacional</v>
      </c>
      <c r="V28" s="35" t="s">
        <v>13801</v>
      </c>
      <c r="W28" s="21" t="str">
        <f t="shared" si="60"/>
        <v>https://analytics.zoho.com/open-view/2395394000007347146</v>
      </c>
      <c r="X28" s="61" t="str">
        <f t="shared" si="22"/>
        <v>CHL</v>
      </c>
      <c r="Y28" s="20" t="s">
        <v>10690</v>
      </c>
      <c r="Z28" s="35" t="str">
        <f t="shared" si="6"/>
        <v>Casos de violencia psicológica por comuna en la región Nacional de acuerdo a los datos publicados por el Centro de Estudios y Análisis del Delito de Chile para el Año 2020.</v>
      </c>
      <c r="AA28" s="64">
        <f t="shared" ref="AA28:AE28" si="63">+AA27</f>
        <v>44357</v>
      </c>
      <c r="AB28" s="61" t="str">
        <f t="shared" si="63"/>
        <v>Español</v>
      </c>
      <c r="AC28" s="61" t="str">
        <f t="shared" si="63"/>
        <v>Paula</v>
      </c>
      <c r="AD28" s="61" t="str">
        <f t="shared" si="63"/>
        <v>No Aplica</v>
      </c>
      <c r="AE28" s="61" t="str">
        <f t="shared" si="63"/>
        <v>No Aplica</v>
      </c>
      <c r="AF28" s="61" t="str">
        <f t="shared" si="55"/>
        <v>No Aplica</v>
      </c>
      <c r="AG28" s="65">
        <f>+VLOOKUP($P28,Parametros[[nombre]:[Columna1]],5,0)</f>
        <v>11</v>
      </c>
      <c r="AH28" s="65">
        <f t="shared" si="24"/>
        <v>1</v>
      </c>
      <c r="AI28" s="65">
        <f>+VLOOKUP($N28,Territorio[[nombre]:[Columna1]],7,0)</f>
        <v>38</v>
      </c>
      <c r="AJ28" s="65">
        <f>+VLOOKUP(O28,Temporalidad[[nombre]:[Columna1]],7,0)</f>
        <v>31</v>
      </c>
      <c r="AK28" s="65">
        <f>+VLOOKUP(LEFT($D28,2),Tipo_Gráfico[[id2]:[Tipo Gráfico]],3,0)</f>
        <v>1</v>
      </c>
      <c r="AL28" s="35" t="str">
        <f t="shared" si="34"/>
        <v>Centro de Estudios y Análisis del Delito</v>
      </c>
      <c r="AM28" s="61" t="str">
        <f t="shared" si="25"/>
        <v>No Aplica</v>
      </c>
      <c r="AN28" s="61" t="str">
        <f t="shared" si="26"/>
        <v>No Aplica</v>
      </c>
      <c r="AO28" s="61" t="str">
        <f t="shared" si="27"/>
        <v>No Aplica</v>
      </c>
      <c r="AP28" s="66">
        <f>VLOOKUP($AC28,Responsables[],3,0)</f>
        <v>7</v>
      </c>
      <c r="AQ28" s="66">
        <f>VLOOKUP($R28,unidad_medida[[#All],[nombre]:[Columna1]],5,0)</f>
        <v>73</v>
      </c>
    </row>
    <row r="29" spans="1:43" ht="45" x14ac:dyDescent="0.25">
      <c r="A29" s="52" t="str">
        <f t="shared" si="56"/>
        <v>GR 26|FILT:Nacional| MUES:Periodo|Casos de violencia psicológica|Año 2020|</v>
      </c>
      <c r="B29" s="73" t="s">
        <v>13856</v>
      </c>
      <c r="C29" s="83">
        <v>1</v>
      </c>
      <c r="D29" s="45" t="s">
        <v>13818</v>
      </c>
      <c r="E29" s="85" t="s">
        <v>10690</v>
      </c>
      <c r="F29" s="46" t="s">
        <v>13825</v>
      </c>
      <c r="G29" s="86" t="s">
        <v>10450</v>
      </c>
      <c r="H29" s="39"/>
      <c r="I29" s="41"/>
      <c r="J29" s="88" t="s">
        <v>10690</v>
      </c>
      <c r="K29" s="74"/>
      <c r="L29" s="53"/>
      <c r="M29" s="36" t="s">
        <v>13823</v>
      </c>
      <c r="N29" s="20" t="str">
        <f t="shared" si="0"/>
        <v>Chile</v>
      </c>
      <c r="O29" s="82" t="s">
        <v>8309</v>
      </c>
      <c r="P29" s="20" t="str">
        <f t="shared" si="8"/>
        <v>Casos</v>
      </c>
      <c r="Q29" s="28">
        <f>+IF($E29="PRODUCTO",VLOOKUP(J29,#REF!,9,0)&amp;"000",IF($E29="CATEGORÍA",VLOOKUP(J29,#REF!,7,0),$Q$1))</f>
        <v>270103001</v>
      </c>
      <c r="R29" s="20" t="str">
        <f t="shared" si="9"/>
        <v>casos</v>
      </c>
      <c r="S29" s="35" t="str">
        <f t="shared" si="57"/>
        <v>Casos de violencia psicológica hacia la mujer según Encuesta Nacional de Violencia Intrafamiliar a nivel nacional, para el año 2020.</v>
      </c>
      <c r="T29" s="67" t="str">
        <f t="shared" si="58"/>
        <v>Casos de violencia psicológica hacia la mujer según Encuesta Nacional de Violencia Intrafamiliar a nivel nacional, para el año 2020.</v>
      </c>
      <c r="U29" s="68" t="str">
        <f t="shared" si="59"/>
        <v>Nacional: Nacional</v>
      </c>
      <c r="V29" s="35" t="s">
        <v>13801</v>
      </c>
      <c r="W29" s="21" t="str">
        <f t="shared" si="60"/>
        <v>https://analytics.zoho.com/open-view/2395394000007286201</v>
      </c>
      <c r="X29" s="61" t="str">
        <f t="shared" si="22"/>
        <v>CHL</v>
      </c>
      <c r="Y29" s="20" t="s">
        <v>10690</v>
      </c>
      <c r="Z29" s="35" t="str">
        <f t="shared" si="6"/>
        <v>Casos de violencia psicológica por comuna en la región Nacional de acuerdo a los datos publicados por el Centro de Estudios y Análisis del Delito de Chile para el Año 2020.</v>
      </c>
      <c r="AA29" s="64">
        <f t="shared" ref="AA29:AE29" si="64">+AA28</f>
        <v>44357</v>
      </c>
      <c r="AB29" s="61" t="str">
        <f t="shared" si="64"/>
        <v>Español</v>
      </c>
      <c r="AC29" s="61" t="str">
        <f t="shared" si="64"/>
        <v>Paula</v>
      </c>
      <c r="AD29" s="61" t="str">
        <f t="shared" si="64"/>
        <v>No Aplica</v>
      </c>
      <c r="AE29" s="61" t="str">
        <f t="shared" si="64"/>
        <v>No Aplica</v>
      </c>
      <c r="AF29" s="61" t="str">
        <f t="shared" si="55"/>
        <v>No Aplica</v>
      </c>
      <c r="AG29" s="65">
        <f>+VLOOKUP($P29,Parametros[[nombre]:[Columna1]],5,0)</f>
        <v>11</v>
      </c>
      <c r="AH29" s="65">
        <f t="shared" si="24"/>
        <v>1</v>
      </c>
      <c r="AI29" s="65">
        <f>+VLOOKUP($N29,Territorio[[nombre]:[Columna1]],7,0)</f>
        <v>38</v>
      </c>
      <c r="AJ29" s="65">
        <f>+VLOOKUP(O29,Temporalidad[[nombre]:[Columna1]],7,0)</f>
        <v>31</v>
      </c>
      <c r="AK29" s="65">
        <f>+VLOOKUP(LEFT($D29,2),Tipo_Gráfico[[id2]:[Tipo Gráfico]],3,0)</f>
        <v>1</v>
      </c>
      <c r="AL29" s="35" t="str">
        <f t="shared" si="34"/>
        <v>Centro de Estudios y Análisis del Delito</v>
      </c>
      <c r="AM29" s="61" t="str">
        <f t="shared" si="25"/>
        <v>No Aplica</v>
      </c>
      <c r="AN29" s="61" t="str">
        <f t="shared" si="26"/>
        <v>No Aplica</v>
      </c>
      <c r="AO29" s="61" t="str">
        <f t="shared" si="27"/>
        <v>No Aplica</v>
      </c>
      <c r="AP29" s="66">
        <f>VLOOKUP($AC29,Responsables[],3,0)</f>
        <v>7</v>
      </c>
      <c r="AQ29" s="66">
        <f>VLOOKUP($R29,unidad_medida[[#All],[nombre]:[Columna1]],5,0)</f>
        <v>73</v>
      </c>
    </row>
    <row r="30" spans="1:43" ht="56.25" x14ac:dyDescent="0.25">
      <c r="A30" s="52" t="str">
        <f t="shared" si="56"/>
        <v>GR 27|FILT:Nacional| MUES:Región|Casos de violencia psicológica|Periodo 2012-2020|</v>
      </c>
      <c r="B30" s="73" t="s">
        <v>13855</v>
      </c>
      <c r="C30" s="83">
        <v>1</v>
      </c>
      <c r="D30" s="45" t="s">
        <v>13819</v>
      </c>
      <c r="E30" s="85" t="s">
        <v>10690</v>
      </c>
      <c r="F30" s="46" t="s">
        <v>13825</v>
      </c>
      <c r="G30" s="86" t="s">
        <v>754</v>
      </c>
      <c r="H30" s="39"/>
      <c r="I30" s="41"/>
      <c r="J30" s="88" t="s">
        <v>10690</v>
      </c>
      <c r="K30" s="74"/>
      <c r="L30" s="53"/>
      <c r="M30" s="36" t="s">
        <v>13824</v>
      </c>
      <c r="N30" s="20" t="str">
        <f t="shared" si="0"/>
        <v>Chile</v>
      </c>
      <c r="O30" s="82" t="s">
        <v>10449</v>
      </c>
      <c r="P30" s="20" t="str">
        <f t="shared" si="8"/>
        <v>Casos</v>
      </c>
      <c r="Q30" s="28">
        <f>+IF($E30="PRODUCTO",VLOOKUP(J30,#REF!,9,0)&amp;"000",IF($E30="CATEGORÍA",VLOOKUP(J30,#REF!,7,0),$Q$1))</f>
        <v>270103001</v>
      </c>
      <c r="R30" s="20" t="str">
        <f t="shared" si="9"/>
        <v>casos</v>
      </c>
      <c r="S30" s="35" t="str">
        <f t="shared" si="57"/>
        <v>Casos de violencia psicológica hacia la mujer según Encuesta Nacional de Violencia Intrafamiliar a nivel nacional, para el periodo 2012-2020.</v>
      </c>
      <c r="T30" s="67" t="str">
        <f t="shared" si="58"/>
        <v>Casos de violencia psicológica hacia la mujer según Encuesta Nacional de Violencia Intrafamiliar a nivel nacional, para el periodo 2012-2020.</v>
      </c>
      <c r="U30" s="68" t="str">
        <f t="shared" si="59"/>
        <v>Nacional: Nacional</v>
      </c>
      <c r="V30" s="35" t="s">
        <v>13801</v>
      </c>
      <c r="W30" s="21" t="str">
        <f t="shared" si="60"/>
        <v>https://analytics.zoho.com/open-view/2395394000007286345</v>
      </c>
      <c r="X30" s="61" t="str">
        <f t="shared" si="22"/>
        <v>CHL</v>
      </c>
      <c r="Y30" s="20" t="s">
        <v>10690</v>
      </c>
      <c r="Z30" s="35" t="str">
        <f t="shared" si="6"/>
        <v>Casos de violencia psicológica por comuna en la región Nacional de acuerdo a los datos publicados por el Centro de Estudios y Análisis del Delito de Chile para el Periodo 2012-2020.</v>
      </c>
      <c r="AA30" s="64">
        <f t="shared" ref="AA30:AE30" si="65">+AA29</f>
        <v>44357</v>
      </c>
      <c r="AB30" s="61" t="str">
        <f t="shared" si="65"/>
        <v>Español</v>
      </c>
      <c r="AC30" s="61" t="str">
        <f t="shared" si="65"/>
        <v>Paula</v>
      </c>
      <c r="AD30" s="61" t="str">
        <f t="shared" si="65"/>
        <v>No Aplica</v>
      </c>
      <c r="AE30" s="61" t="str">
        <f t="shared" si="65"/>
        <v>No Aplica</v>
      </c>
      <c r="AF30" s="61" t="str">
        <f t="shared" si="55"/>
        <v>No Aplica</v>
      </c>
      <c r="AG30" s="65">
        <f>+VLOOKUP($P30,Parametros[[nombre]:[Columna1]],5,0)</f>
        <v>11</v>
      </c>
      <c r="AH30" s="65">
        <f t="shared" si="24"/>
        <v>1</v>
      </c>
      <c r="AI30" s="65">
        <f>+VLOOKUP($N30,Territorio[[nombre]:[Columna1]],7,0)</f>
        <v>38</v>
      </c>
      <c r="AJ30" s="65">
        <f>+VLOOKUP(O30,Temporalidad[[nombre]:[Columna1]],7,0)</f>
        <v>1757</v>
      </c>
      <c r="AK30" s="65">
        <f>+VLOOKUP(LEFT($D30,2),Tipo_Gráfico[[id2]:[Tipo Gráfico]],3,0)</f>
        <v>1</v>
      </c>
      <c r="AL30" s="35" t="str">
        <f t="shared" si="34"/>
        <v>Centro de Estudios y Análisis del Delito</v>
      </c>
      <c r="AM30" s="61" t="str">
        <f t="shared" si="25"/>
        <v>No Aplica</v>
      </c>
      <c r="AN30" s="61" t="str">
        <f t="shared" si="26"/>
        <v>No Aplica</v>
      </c>
      <c r="AO30" s="61" t="str">
        <f t="shared" si="27"/>
        <v>No Aplica</v>
      </c>
      <c r="AP30" s="66">
        <f>VLOOKUP($AC30,Responsables[],3,0)</f>
        <v>7</v>
      </c>
      <c r="AQ30" s="66">
        <f>VLOOKUP($R30,unidad_medida[[#All],[nombre]:[Columna1]],5,0)</f>
        <v>73</v>
      </c>
    </row>
    <row r="31" spans="1:43" ht="56.25" x14ac:dyDescent="0.25">
      <c r="A31" s="52" t="str">
        <f t="shared" si="56"/>
        <v>GR 28|FILT:Nacional| MUES:Comuna|Casos de violencia psicológica|Periodo 2012-2020|</v>
      </c>
      <c r="B31" s="73" t="s">
        <v>13857</v>
      </c>
      <c r="C31" s="83">
        <v>1</v>
      </c>
      <c r="D31" s="45" t="s">
        <v>13820</v>
      </c>
      <c r="E31" s="85" t="s">
        <v>10690</v>
      </c>
      <c r="F31" s="46" t="s">
        <v>13825</v>
      </c>
      <c r="G31" s="86" t="s">
        <v>1061</v>
      </c>
      <c r="H31" s="39"/>
      <c r="I31" s="41"/>
      <c r="J31" s="88" t="s">
        <v>10690</v>
      </c>
      <c r="K31" s="74"/>
      <c r="L31" s="53"/>
      <c r="M31" s="36" t="s">
        <v>13824</v>
      </c>
      <c r="N31" s="20" t="str">
        <f t="shared" si="0"/>
        <v>Chile</v>
      </c>
      <c r="O31" s="82" t="s">
        <v>10449</v>
      </c>
      <c r="P31" s="20" t="str">
        <f t="shared" si="8"/>
        <v>Casos</v>
      </c>
      <c r="Q31" s="28">
        <f>+IF($E31="PRODUCTO",VLOOKUP(J31,#REF!,9,0)&amp;"000",IF($E31="CATEGORÍA",VLOOKUP(J31,#REF!,7,0),$Q$1))</f>
        <v>270103001</v>
      </c>
      <c r="R31" s="20" t="str">
        <f t="shared" si="9"/>
        <v>casos</v>
      </c>
      <c r="S31" s="35" t="str">
        <f t="shared" si="57"/>
        <v>Casos de violencia psicológica hacia la mujer según Encuesta Nacional de Violencia Intrafamiliar a nivel nacional, para el periodo 2012-2020.</v>
      </c>
      <c r="T31" s="67" t="str">
        <f t="shared" si="58"/>
        <v>Casos de violencia psicológica hacia la mujer según Encuesta Nacional de Violencia Intrafamiliar a nivel nacional, para el periodo 2012-2020.</v>
      </c>
      <c r="U31" s="68" t="str">
        <f t="shared" si="59"/>
        <v>Nacional: Nacional</v>
      </c>
      <c r="V31" s="35" t="s">
        <v>13801</v>
      </c>
      <c r="W31" s="21" t="str">
        <f t="shared" si="60"/>
        <v>https://analytics.zoho.com/open-view/2395394000007286490</v>
      </c>
      <c r="X31" s="61" t="str">
        <f t="shared" si="22"/>
        <v>CHL</v>
      </c>
      <c r="Y31" s="20" t="s">
        <v>10690</v>
      </c>
      <c r="Z31" s="35" t="str">
        <f t="shared" si="6"/>
        <v>Casos de violencia psicológica por comuna en la región Nacional de acuerdo a los datos publicados por el Centro de Estudios y Análisis del Delito de Chile para el Periodo 2012-2020.</v>
      </c>
      <c r="AA31" s="64">
        <f t="shared" ref="AA31:AE31" si="66">+AA30</f>
        <v>44357</v>
      </c>
      <c r="AB31" s="61" t="str">
        <f t="shared" si="66"/>
        <v>Español</v>
      </c>
      <c r="AC31" s="61" t="str">
        <f t="shared" si="66"/>
        <v>Paula</v>
      </c>
      <c r="AD31" s="61" t="str">
        <f t="shared" si="66"/>
        <v>No Aplica</v>
      </c>
      <c r="AE31" s="61" t="str">
        <f t="shared" si="66"/>
        <v>No Aplica</v>
      </c>
      <c r="AF31" s="61" t="str">
        <f t="shared" si="55"/>
        <v>No Aplica</v>
      </c>
      <c r="AG31" s="65">
        <f>+VLOOKUP($P31,Parametros[[nombre]:[Columna1]],5,0)</f>
        <v>11</v>
      </c>
      <c r="AH31" s="65">
        <f t="shared" si="24"/>
        <v>1</v>
      </c>
      <c r="AI31" s="65">
        <f>+VLOOKUP($N31,Territorio[[nombre]:[Columna1]],7,0)</f>
        <v>38</v>
      </c>
      <c r="AJ31" s="65">
        <f>+VLOOKUP(O31,Temporalidad[[nombre]:[Columna1]],7,0)</f>
        <v>1757</v>
      </c>
      <c r="AK31" s="65">
        <f>+VLOOKUP(LEFT($D31,2),Tipo_Gráfico[[id2]:[Tipo Gráfico]],3,0)</f>
        <v>1</v>
      </c>
      <c r="AL31" s="35" t="str">
        <f t="shared" si="34"/>
        <v>Centro de Estudios y Análisis del Delito</v>
      </c>
      <c r="AM31" s="61" t="str">
        <f t="shared" si="25"/>
        <v>No Aplica</v>
      </c>
      <c r="AN31" s="61" t="str">
        <f t="shared" si="26"/>
        <v>No Aplica</v>
      </c>
      <c r="AO31" s="61" t="str">
        <f t="shared" si="27"/>
        <v>No Aplica</v>
      </c>
      <c r="AP31" s="66">
        <f>VLOOKUP($AC31,Responsables[],3,0)</f>
        <v>7</v>
      </c>
      <c r="AQ31" s="66">
        <f>VLOOKUP($R31,unidad_medida[[#All],[nombre]:[Columna1]],5,0)</f>
        <v>73</v>
      </c>
    </row>
    <row r="32" spans="1:43" ht="56.25" x14ac:dyDescent="0.25">
      <c r="A32" s="52" t="str">
        <f t="shared" si="56"/>
        <v>GR 29|FILT:Nacional| MUES:Prevalencia|Casos de violencia psicológica|Periodo 2012-2020|</v>
      </c>
      <c r="B32" s="73" t="s">
        <v>13858</v>
      </c>
      <c r="C32" s="83">
        <v>1</v>
      </c>
      <c r="D32" s="45" t="s">
        <v>13821</v>
      </c>
      <c r="E32" s="85" t="s">
        <v>10690</v>
      </c>
      <c r="F32" s="46" t="s">
        <v>13825</v>
      </c>
      <c r="G32" s="86" t="s">
        <v>13760</v>
      </c>
      <c r="H32" s="39"/>
      <c r="I32" s="41"/>
      <c r="J32" s="88" t="s">
        <v>10690</v>
      </c>
      <c r="K32" s="74"/>
      <c r="L32" s="53"/>
      <c r="M32" s="36" t="s">
        <v>13824</v>
      </c>
      <c r="N32" s="20" t="str">
        <f t="shared" si="0"/>
        <v>Chile</v>
      </c>
      <c r="O32" s="82" t="s">
        <v>10449</v>
      </c>
      <c r="P32" s="20" t="str">
        <f t="shared" si="8"/>
        <v>Casos</v>
      </c>
      <c r="Q32" s="28">
        <f>+IF($E32="PRODUCTO",VLOOKUP(J32,#REF!,9,0)&amp;"000",IF($E32="CATEGORÍA",VLOOKUP(J32,#REF!,7,0),$Q$1))</f>
        <v>270103001</v>
      </c>
      <c r="R32" s="20" t="str">
        <f t="shared" si="9"/>
        <v>casos</v>
      </c>
      <c r="S32" s="35" t="str">
        <f t="shared" si="57"/>
        <v>Casos de violencia psicológica hacia la mujer según Encuesta Nacional de Violencia Intrafamiliar a nivel nacional, para el periodo 2012-2020.</v>
      </c>
      <c r="T32" s="67" t="str">
        <f t="shared" si="58"/>
        <v>Casos de violencia psicológica hacia la mujer según Encuesta Nacional de Violencia Intrafamiliar a nivel nacional, para el periodo 2012-2020.</v>
      </c>
      <c r="U32" s="68" t="str">
        <f t="shared" si="59"/>
        <v>Nacional: Nacional</v>
      </c>
      <c r="V32" s="35" t="s">
        <v>13801</v>
      </c>
      <c r="W32" s="21" t="str">
        <f t="shared" si="60"/>
        <v>https://analytics.zoho.com/open-view/2395394000007286648</v>
      </c>
      <c r="X32" s="61" t="str">
        <f t="shared" si="22"/>
        <v>CHL</v>
      </c>
      <c r="Y32" s="20" t="s">
        <v>10690</v>
      </c>
      <c r="Z32" s="35" t="str">
        <f t="shared" si="6"/>
        <v>Casos de violencia psicológica por comuna en la región Nacional de acuerdo a los datos publicados por el Centro de Estudios y Análisis del Delito de Chile para el Periodo 2012-2020.</v>
      </c>
      <c r="AA32" s="64">
        <f t="shared" ref="AA32:AE32" si="67">+AA31</f>
        <v>44357</v>
      </c>
      <c r="AB32" s="61" t="str">
        <f t="shared" si="67"/>
        <v>Español</v>
      </c>
      <c r="AC32" s="61" t="str">
        <f t="shared" si="67"/>
        <v>Paula</v>
      </c>
      <c r="AD32" s="61" t="str">
        <f t="shared" si="67"/>
        <v>No Aplica</v>
      </c>
      <c r="AE32" s="61" t="str">
        <f t="shared" si="67"/>
        <v>No Aplica</v>
      </c>
      <c r="AF32" s="61" t="str">
        <f t="shared" si="55"/>
        <v>No Aplica</v>
      </c>
      <c r="AG32" s="65">
        <f>+VLOOKUP($P32,Parametros[[nombre]:[Columna1]],5,0)</f>
        <v>11</v>
      </c>
      <c r="AH32" s="65">
        <f t="shared" si="24"/>
        <v>1</v>
      </c>
      <c r="AI32" s="65">
        <f>+VLOOKUP($N32,Territorio[[nombre]:[Columna1]],7,0)</f>
        <v>38</v>
      </c>
      <c r="AJ32" s="65">
        <f>+VLOOKUP(O32,Temporalidad[[nombre]:[Columna1]],7,0)</f>
        <v>1757</v>
      </c>
      <c r="AK32" s="65">
        <f>+VLOOKUP(LEFT($D32,2),Tipo_Gráfico[[id2]:[Tipo Gráfico]],3,0)</f>
        <v>1</v>
      </c>
      <c r="AL32" s="35" t="str">
        <f t="shared" si="34"/>
        <v>Centro de Estudios y Análisis del Delito</v>
      </c>
      <c r="AM32" s="61" t="str">
        <f t="shared" si="25"/>
        <v>No Aplica</v>
      </c>
      <c r="AN32" s="61" t="str">
        <f t="shared" si="26"/>
        <v>No Aplica</v>
      </c>
      <c r="AO32" s="61" t="str">
        <f t="shared" si="27"/>
        <v>No Aplica</v>
      </c>
      <c r="AP32" s="66">
        <f>VLOOKUP($AC32,Responsables[],3,0)</f>
        <v>7</v>
      </c>
      <c r="AQ32" s="66">
        <f>VLOOKUP($R32,unidad_medida[[#All],[nombre]:[Columna1]],5,0)</f>
        <v>73</v>
      </c>
    </row>
    <row r="33" spans="1:43" ht="56.25" x14ac:dyDescent="0.25">
      <c r="A33" s="52" t="str">
        <f t="shared" si="56"/>
        <v>GR 30|FILT:Nacional| MUES:Periodo|Casos de violencia psicológica|Periodo 2012-2020|</v>
      </c>
      <c r="B33" s="71"/>
      <c r="C33" s="83">
        <v>1</v>
      </c>
      <c r="D33" s="45" t="s">
        <v>13822</v>
      </c>
      <c r="E33" s="85" t="s">
        <v>10690</v>
      </c>
      <c r="F33" s="46" t="s">
        <v>13825</v>
      </c>
      <c r="G33" s="86" t="s">
        <v>10450</v>
      </c>
      <c r="H33" s="39"/>
      <c r="I33" s="41"/>
      <c r="J33" s="88" t="s">
        <v>10690</v>
      </c>
      <c r="K33" s="74"/>
      <c r="L33" s="53"/>
      <c r="M33" s="36" t="s">
        <v>13824</v>
      </c>
      <c r="N33" s="20" t="str">
        <f t="shared" si="0"/>
        <v>Chile</v>
      </c>
      <c r="O33" s="82" t="s">
        <v>10449</v>
      </c>
      <c r="P33" s="20" t="str">
        <f t="shared" si="8"/>
        <v>Casos</v>
      </c>
      <c r="Q33" s="28">
        <f>+IF($E33="PRODUCTO",VLOOKUP(J33,#REF!,9,0)&amp;"000",IF($E33="CATEGORÍA",VLOOKUP(J33,#REF!,7,0),$Q$1))</f>
        <v>270103001</v>
      </c>
      <c r="R33" s="20" t="str">
        <f t="shared" si="9"/>
        <v>casos</v>
      </c>
      <c r="S33" s="35" t="str">
        <f t="shared" si="57"/>
        <v>Casos de violencia psicológica hacia la mujer según Encuesta Nacional de Violencia Intrafamiliar a nivel nacional, para el periodo 2012-2020.</v>
      </c>
      <c r="T33" s="67" t="str">
        <f t="shared" si="58"/>
        <v>Casos de violencia psicológica hacia la mujer según Encuesta Nacional de Violencia Intrafamiliar a nivel nacional, para el periodo 2012-2020.</v>
      </c>
      <c r="U33" s="68" t="str">
        <f t="shared" si="59"/>
        <v>Nacional: Nacional</v>
      </c>
      <c r="V33" s="35" t="s">
        <v>13801</v>
      </c>
      <c r="W33" s="21">
        <f t="shared" si="60"/>
        <v>0</v>
      </c>
      <c r="X33" s="61" t="str">
        <f t="shared" si="22"/>
        <v>CHL</v>
      </c>
      <c r="Y33" s="20" t="s">
        <v>10690</v>
      </c>
      <c r="Z33" s="35" t="str">
        <f t="shared" si="6"/>
        <v>Casos de violencia psicológica por comuna en la región Nacional de acuerdo a los datos publicados por el Centro de Estudios y Análisis del Delito de Chile para el Periodo 2012-2020.</v>
      </c>
      <c r="AA33" s="64">
        <f t="shared" ref="AA33:AE33" si="68">+AA32</f>
        <v>44357</v>
      </c>
      <c r="AB33" s="61" t="str">
        <f t="shared" si="68"/>
        <v>Español</v>
      </c>
      <c r="AC33" s="61" t="str">
        <f t="shared" si="68"/>
        <v>Paula</v>
      </c>
      <c r="AD33" s="61" t="str">
        <f t="shared" si="68"/>
        <v>No Aplica</v>
      </c>
      <c r="AE33" s="61" t="str">
        <f t="shared" si="68"/>
        <v>No Aplica</v>
      </c>
      <c r="AF33" s="61" t="str">
        <f t="shared" si="55"/>
        <v>No Aplica</v>
      </c>
      <c r="AG33" s="65">
        <f>+VLOOKUP($P33,Parametros[[nombre]:[Columna1]],5,0)</f>
        <v>11</v>
      </c>
      <c r="AH33" s="65">
        <f t="shared" si="24"/>
        <v>1</v>
      </c>
      <c r="AI33" s="65">
        <f>+VLOOKUP($N33,Territorio[[nombre]:[Columna1]],7,0)</f>
        <v>38</v>
      </c>
      <c r="AJ33" s="65">
        <f>+VLOOKUP(O33,Temporalidad[[nombre]:[Columna1]],7,0)</f>
        <v>1757</v>
      </c>
      <c r="AK33" s="65">
        <f>+VLOOKUP(LEFT($D33,2),Tipo_Gráfico[[id2]:[Tipo Gráfico]],3,0)</f>
        <v>1</v>
      </c>
      <c r="AL33" s="35" t="str">
        <f t="shared" si="34"/>
        <v>Centro de Estudios y Análisis del Delito</v>
      </c>
      <c r="AM33" s="61" t="str">
        <f t="shared" si="25"/>
        <v>No Aplica</v>
      </c>
      <c r="AN33" s="61" t="str">
        <f t="shared" si="26"/>
        <v>No Aplica</v>
      </c>
      <c r="AO33" s="61" t="str">
        <f t="shared" si="27"/>
        <v>No Aplica</v>
      </c>
      <c r="AP33" s="66">
        <f>VLOOKUP($AC33,Responsables[],3,0)</f>
        <v>7</v>
      </c>
      <c r="AQ33" s="66">
        <f>VLOOKUP($R33,unidad_medida[[#All],[nombre]:[Columna1]],5,0)</f>
        <v>73</v>
      </c>
    </row>
    <row r="34" spans="1:43" ht="56.25" x14ac:dyDescent="0.25">
      <c r="A34" s="52" t="str">
        <f>+D34&amp;"|FILT:"&amp;E34&amp;"| MUES:"&amp;G34&amp;"|"&amp;F34&amp;"|"&amp;O34&amp;"|"&amp;H34</f>
        <v>II 01|FILT:Región| MUES:Comuna-Prevalencia-Periodo|Casos de violencia psicológica|Año 2020|</v>
      </c>
      <c r="B34" s="73"/>
      <c r="C34" s="83">
        <v>16</v>
      </c>
      <c r="D34" s="84" t="s">
        <v>13804</v>
      </c>
      <c r="E34" s="85" t="s">
        <v>754</v>
      </c>
      <c r="F34" s="46" t="s">
        <v>13825</v>
      </c>
      <c r="G34" s="86" t="s">
        <v>13805</v>
      </c>
      <c r="H34" s="39"/>
      <c r="I34" s="87"/>
      <c r="J34" s="40" t="s">
        <v>795</v>
      </c>
      <c r="K34" s="74"/>
      <c r="L34" s="53"/>
      <c r="M34" s="36" t="str">
        <f>"Informe interactico de casos de violencia psicológica hacia la mujer según Encuesta Nacional de Violencia Intrafamiliar en "&amp;J34&amp;", para el año 2020."</f>
        <v>Informe interactico de casos de violencia psicológica hacia la mujer según Encuesta Nacional de Violencia Intrafamiliar en Tarapacá, para el año 2020.</v>
      </c>
      <c r="N34" s="20" t="str">
        <f t="shared" ref="N34:N37" si="69">IF(E34="Región",J34,IF(E34="Comuna",J34,"Chile"))</f>
        <v>Tarapacá</v>
      </c>
      <c r="O34" s="82" t="s">
        <v>8309</v>
      </c>
      <c r="P34" s="20" t="str">
        <f>+P25</f>
        <v>Casos</v>
      </c>
      <c r="Q34" s="28">
        <f>+IF($E34="PRODUCTO",VLOOKUP(J34,#REF!,9,0)&amp;"000",IF($E34="CATEGORÍA",VLOOKUP(J34,#REF!,7,0),$Q$1))</f>
        <v>270103001</v>
      </c>
      <c r="R34" s="20" t="str">
        <f>R25</f>
        <v>casos</v>
      </c>
      <c r="S34" s="35" t="str">
        <f t="shared" ref="S34:S37" si="70">+M34</f>
        <v>Informe interactico de casos de violencia psicológica hacia la mujer según Encuesta Nacional de Violencia Intrafamiliar en Tarapacá, para el año 2020.</v>
      </c>
      <c r="T34" s="67" t="str">
        <f t="shared" ref="T34:T37" si="71">+S34</f>
        <v>Informe interactico de casos de violencia psicológica hacia la mujer según Encuesta Nacional de Violencia Intrafamiliar en Tarapacá, para el año 2020.</v>
      </c>
      <c r="U34" s="68" t="str">
        <f t="shared" ref="U34:U37" si="72">+E34&amp;": "&amp;J34</f>
        <v>Región: Tarapacá</v>
      </c>
      <c r="V34" s="35" t="s">
        <v>13801</v>
      </c>
      <c r="W34" s="21">
        <f t="shared" ref="W34:W37" si="73">HYPERLINK(B34,B34)</f>
        <v>0</v>
      </c>
      <c r="X34" s="61" t="str">
        <f>+X25</f>
        <v>CHL</v>
      </c>
      <c r="Y34" s="20" t="s">
        <v>10690</v>
      </c>
      <c r="Z34" s="35" t="str">
        <f t="shared" si="6"/>
        <v>Casos de violencia psicológica por comuna en la región Tarapacá de acuerdo a los datos publicados por el Centro de Estudios y Análisis del Delito de Chile para el Año 2020.</v>
      </c>
      <c r="AA34" s="64">
        <f t="shared" ref="AA34:AF34" si="74">+AA25</f>
        <v>44357</v>
      </c>
      <c r="AB34" s="61" t="str">
        <f t="shared" si="74"/>
        <v>Español</v>
      </c>
      <c r="AC34" s="61" t="str">
        <f t="shared" si="74"/>
        <v>Paula</v>
      </c>
      <c r="AD34" s="61" t="str">
        <f t="shared" si="74"/>
        <v>No Aplica</v>
      </c>
      <c r="AE34" s="61" t="str">
        <f t="shared" si="74"/>
        <v>No Aplica</v>
      </c>
      <c r="AF34" s="61" t="str">
        <f t="shared" si="74"/>
        <v>No Aplica</v>
      </c>
      <c r="AG34" s="65">
        <f>+VLOOKUP($P34,Parametros[[nombre]:[Columna1]],5,0)</f>
        <v>11</v>
      </c>
      <c r="AH34" s="65">
        <f>AH25</f>
        <v>1</v>
      </c>
      <c r="AI34" s="65">
        <f>+VLOOKUP($N34,Territorio[[nombre]:[Columna1]],7,0)</f>
        <v>252</v>
      </c>
      <c r="AJ34" s="65">
        <f>+VLOOKUP(O34,Temporalidad[[nombre]:[Columna1]],7,0)</f>
        <v>31</v>
      </c>
      <c r="AK34" s="65">
        <f>+VLOOKUP(LEFT($D34,2),Tipo_Gráfico[[id2]:[Tipo Gráfico]],3,0)</f>
        <v>3</v>
      </c>
      <c r="AL34" s="35" t="str">
        <f>AL25</f>
        <v>Centro de Estudios y Análisis del Delito</v>
      </c>
      <c r="AM34" s="61" t="str">
        <f>+AM25</f>
        <v>No Aplica</v>
      </c>
      <c r="AN34" s="61" t="str">
        <f>+AN25</f>
        <v>No Aplica</v>
      </c>
      <c r="AO34" s="61" t="str">
        <f>+AO25</f>
        <v>No Aplica</v>
      </c>
      <c r="AP34" s="66">
        <f>VLOOKUP($AC34,Responsables[],3,0)</f>
        <v>7</v>
      </c>
      <c r="AQ34" s="66">
        <f>VLOOKUP($R34,unidad_medida[[#All],[nombre]:[Columna1]],5,0)</f>
        <v>73</v>
      </c>
    </row>
    <row r="35" spans="1:43" ht="67.5" x14ac:dyDescent="0.25">
      <c r="A35" s="52" t="str">
        <f t="shared" ref="A35:A37" si="75">+D35&amp;"|FILT:"&amp;E35&amp;"| MUES:"&amp;G35&amp;"|"&amp;F35&amp;"|"&amp;O35&amp;"|"&amp;H35</f>
        <v>II 02|FILT:Prevalencia| MUES:Región-Comuna-Periodo|Casos de violencia psicológica|Año 2020|</v>
      </c>
      <c r="B35" s="73"/>
      <c r="C35" s="83">
        <v>4</v>
      </c>
      <c r="D35" s="84" t="s">
        <v>13806</v>
      </c>
      <c r="E35" s="85" t="s">
        <v>13760</v>
      </c>
      <c r="F35" s="46" t="s">
        <v>13825</v>
      </c>
      <c r="G35" s="86" t="s">
        <v>13807</v>
      </c>
      <c r="H35" s="39"/>
      <c r="I35" s="87"/>
      <c r="J35" s="40" t="s">
        <v>13768</v>
      </c>
      <c r="K35" s="74"/>
      <c r="L35" s="53"/>
      <c r="M35" s="36" t="str">
        <f>"Informe interactico de casos de violencia psicológica hacia la mujer según Encuesta Nacional de Violencia Intrafamiliar por "&amp;J35&amp;", para el año 2020."</f>
        <v>Informe interactico de casos de violencia psicológica hacia la mujer según Encuesta Nacional de Violencia Intrafamiliar por Prevalencia Violencia Psicológica General Año, para el año 2020.</v>
      </c>
      <c r="N35" s="20" t="str">
        <f t="shared" si="69"/>
        <v>Chile</v>
      </c>
      <c r="O35" s="82" t="s">
        <v>8309</v>
      </c>
      <c r="P35" s="20" t="str">
        <f t="shared" si="8"/>
        <v>Casos</v>
      </c>
      <c r="Q35" s="28">
        <f>+IF($E35="PRODUCTO",VLOOKUP(J35,#REF!,9,0)&amp;"000",IF($E35="CATEGORÍA",VLOOKUP(J35,#REF!,7,0),$Q$1))</f>
        <v>270103001</v>
      </c>
      <c r="R35" s="20" t="str">
        <f t="shared" si="9"/>
        <v>casos</v>
      </c>
      <c r="S35" s="35" t="str">
        <f t="shared" si="70"/>
        <v>Informe interactico de casos de violencia psicológica hacia la mujer según Encuesta Nacional de Violencia Intrafamiliar por Prevalencia Violencia Psicológica General Año, para el año 2020.</v>
      </c>
      <c r="T35" s="67" t="str">
        <f t="shared" si="71"/>
        <v>Informe interactico de casos de violencia psicológica hacia la mujer según Encuesta Nacional de Violencia Intrafamiliar por Prevalencia Violencia Psicológica General Año, para el año 2020.</v>
      </c>
      <c r="U35" s="68" t="str">
        <f t="shared" si="72"/>
        <v>Prevalencia: Prevalencia Violencia Psicológica General Año</v>
      </c>
      <c r="V35" s="35" t="s">
        <v>13801</v>
      </c>
      <c r="W35" s="21">
        <f t="shared" si="73"/>
        <v>0</v>
      </c>
      <c r="X35" s="61" t="str">
        <f t="shared" si="22"/>
        <v>CHL</v>
      </c>
      <c r="Y35" s="20" t="s">
        <v>10690</v>
      </c>
      <c r="Z35" s="35" t="str">
        <f t="shared" si="6"/>
        <v>Casos de violencia psicológica por comuna en la región Prevalencia Violencia Psicológica General Año de acuerdo a los datos publicados por el Centro de Estudios y Análisis del Delito de Chile para el Año 2020.</v>
      </c>
      <c r="AA35" s="64">
        <f t="shared" ref="AA35:AE35" si="76">+AA34</f>
        <v>44357</v>
      </c>
      <c r="AB35" s="61" t="str">
        <f t="shared" si="76"/>
        <v>Español</v>
      </c>
      <c r="AC35" s="61" t="str">
        <f t="shared" si="76"/>
        <v>Paula</v>
      </c>
      <c r="AD35" s="61" t="str">
        <f t="shared" si="76"/>
        <v>No Aplica</v>
      </c>
      <c r="AE35" s="61" t="str">
        <f t="shared" si="76"/>
        <v>No Aplica</v>
      </c>
      <c r="AF35" s="61" t="str">
        <f t="shared" si="55"/>
        <v>No Aplica</v>
      </c>
      <c r="AG35" s="65">
        <f>+VLOOKUP($P35,Parametros[[nombre]:[Columna1]],5,0)</f>
        <v>11</v>
      </c>
      <c r="AH35" s="65">
        <f t="shared" si="24"/>
        <v>1</v>
      </c>
      <c r="AI35" s="65">
        <f>+VLOOKUP($N35,Territorio[[nombre]:[Columna1]],7,0)</f>
        <v>38</v>
      </c>
      <c r="AJ35" s="65">
        <f>+VLOOKUP(O35,Temporalidad[[nombre]:[Columna1]],7,0)</f>
        <v>31</v>
      </c>
      <c r="AK35" s="65">
        <f>+VLOOKUP(LEFT($D35,2),Tipo_Gráfico[[id2]:[Tipo Gráfico]],3,0)</f>
        <v>3</v>
      </c>
      <c r="AL35" s="35" t="str">
        <f t="shared" si="34"/>
        <v>Centro de Estudios y Análisis del Delito</v>
      </c>
      <c r="AM35" s="61" t="str">
        <f t="shared" si="25"/>
        <v>No Aplica</v>
      </c>
      <c r="AN35" s="61" t="str">
        <f t="shared" si="26"/>
        <v>No Aplica</v>
      </c>
      <c r="AO35" s="61" t="str">
        <f t="shared" si="27"/>
        <v>No Aplica</v>
      </c>
      <c r="AP35" s="66">
        <f>VLOOKUP($AC35,Responsables[],3,0)</f>
        <v>7</v>
      </c>
      <c r="AQ35" s="66">
        <f>VLOOKUP($R35,unidad_medida[[#All],[nombre]:[Columna1]],5,0)</f>
        <v>73</v>
      </c>
    </row>
    <row r="36" spans="1:43" ht="67.5" x14ac:dyDescent="0.25">
      <c r="A36" s="52" t="str">
        <f t="shared" si="75"/>
        <v>II 03|FILT:Región| MUES:Comuna-Prevalencia-Periodo|Casos de violencia psicológica|Periodo 2012-2020|</v>
      </c>
      <c r="B36" s="73"/>
      <c r="C36" s="83">
        <v>16</v>
      </c>
      <c r="D36" s="84" t="s">
        <v>13808</v>
      </c>
      <c r="E36" s="85" t="s">
        <v>754</v>
      </c>
      <c r="F36" s="46" t="s">
        <v>13825</v>
      </c>
      <c r="G36" s="86" t="s">
        <v>13805</v>
      </c>
      <c r="H36" s="39"/>
      <c r="I36" s="87"/>
      <c r="J36" s="40" t="s">
        <v>795</v>
      </c>
      <c r="K36" s="74"/>
      <c r="L36" s="53"/>
      <c r="M36" s="36" t="str">
        <f>"Informe interactico de casos de violencia psicológica hacia la mujer según Encuesta Nacional de Violencia Intrafamiliar en "&amp;J36&amp;", para el periodo 2012-2020."</f>
        <v>Informe interactico de casos de violencia psicológica hacia la mujer según Encuesta Nacional de Violencia Intrafamiliar en Tarapacá, para el periodo 2012-2020.</v>
      </c>
      <c r="N36" s="20" t="str">
        <f t="shared" si="69"/>
        <v>Tarapacá</v>
      </c>
      <c r="O36" s="82" t="s">
        <v>10449</v>
      </c>
      <c r="P36" s="20" t="str">
        <f t="shared" si="8"/>
        <v>Casos</v>
      </c>
      <c r="Q36" s="28">
        <f>+IF($E36="PRODUCTO",VLOOKUP(J36,#REF!,9,0)&amp;"000",IF($E36="CATEGORÍA",VLOOKUP(J36,#REF!,7,0),$Q$1))</f>
        <v>270103001</v>
      </c>
      <c r="R36" s="20" t="str">
        <f t="shared" si="9"/>
        <v>casos</v>
      </c>
      <c r="S36" s="35" t="str">
        <f t="shared" si="70"/>
        <v>Informe interactico de casos de violencia psicológica hacia la mujer según Encuesta Nacional de Violencia Intrafamiliar en Tarapacá, para el periodo 2012-2020.</v>
      </c>
      <c r="T36" s="67" t="str">
        <f t="shared" si="71"/>
        <v>Informe interactico de casos de violencia psicológica hacia la mujer según Encuesta Nacional de Violencia Intrafamiliar en Tarapacá, para el periodo 2012-2020.</v>
      </c>
      <c r="U36" s="68" t="str">
        <f t="shared" si="72"/>
        <v>Región: Tarapacá</v>
      </c>
      <c r="V36" s="35" t="s">
        <v>13801</v>
      </c>
      <c r="W36" s="21">
        <f t="shared" si="73"/>
        <v>0</v>
      </c>
      <c r="X36" s="61" t="str">
        <f t="shared" si="22"/>
        <v>CHL</v>
      </c>
      <c r="Y36" s="20" t="s">
        <v>10690</v>
      </c>
      <c r="Z36" s="35" t="str">
        <f t="shared" si="6"/>
        <v>Casos de violencia psicológica por comuna en la región Tarapacá de acuerdo a los datos publicados por el Centro de Estudios y Análisis del Delito de Chile para el Periodo 2012-2020.</v>
      </c>
      <c r="AA36" s="64">
        <f t="shared" ref="AA36:AE36" si="77">+AA35</f>
        <v>44357</v>
      </c>
      <c r="AB36" s="61" t="str">
        <f t="shared" si="77"/>
        <v>Español</v>
      </c>
      <c r="AC36" s="61" t="str">
        <f t="shared" si="77"/>
        <v>Paula</v>
      </c>
      <c r="AD36" s="61" t="str">
        <f t="shared" si="77"/>
        <v>No Aplica</v>
      </c>
      <c r="AE36" s="61" t="str">
        <f t="shared" si="77"/>
        <v>No Aplica</v>
      </c>
      <c r="AF36" s="61" t="str">
        <f t="shared" si="55"/>
        <v>No Aplica</v>
      </c>
      <c r="AG36" s="65">
        <f>+VLOOKUP($P36,Parametros[[nombre]:[Columna1]],5,0)</f>
        <v>11</v>
      </c>
      <c r="AH36" s="65">
        <f t="shared" si="24"/>
        <v>1</v>
      </c>
      <c r="AI36" s="65">
        <f>+VLOOKUP($N36,Territorio[[nombre]:[Columna1]],7,0)</f>
        <v>252</v>
      </c>
      <c r="AJ36" s="65">
        <f>+VLOOKUP(O36,Temporalidad[[nombre]:[Columna1]],7,0)</f>
        <v>1757</v>
      </c>
      <c r="AK36" s="65">
        <f>+VLOOKUP(LEFT($D36,2),Tipo_Gráfico[[id2]:[Tipo Gráfico]],3,0)</f>
        <v>3</v>
      </c>
      <c r="AL36" s="35" t="str">
        <f t="shared" si="34"/>
        <v>Centro de Estudios y Análisis del Delito</v>
      </c>
      <c r="AM36" s="61" t="str">
        <f t="shared" si="25"/>
        <v>No Aplica</v>
      </c>
      <c r="AN36" s="61" t="str">
        <f t="shared" si="26"/>
        <v>No Aplica</v>
      </c>
      <c r="AO36" s="61" t="str">
        <f t="shared" si="27"/>
        <v>No Aplica</v>
      </c>
      <c r="AP36" s="66">
        <f>VLOOKUP($AC36,Responsables[],3,0)</f>
        <v>7</v>
      </c>
      <c r="AQ36" s="66">
        <f>VLOOKUP($R36,unidad_medida[[#All],[nombre]:[Columna1]],5,0)</f>
        <v>73</v>
      </c>
    </row>
    <row r="37" spans="1:43" ht="78.75" x14ac:dyDescent="0.25">
      <c r="A37" s="52" t="str">
        <f t="shared" si="75"/>
        <v>II 04|FILT:Prevalencia| MUES:Región-Comuna-Periodo|Casos de violencia psicológica|Periodo 2012-2020|</v>
      </c>
      <c r="B37" s="73"/>
      <c r="C37" s="83">
        <v>4</v>
      </c>
      <c r="D37" s="84" t="s">
        <v>13809</v>
      </c>
      <c r="E37" s="85" t="s">
        <v>13760</v>
      </c>
      <c r="F37" s="46" t="s">
        <v>13825</v>
      </c>
      <c r="G37" s="86" t="s">
        <v>13807</v>
      </c>
      <c r="H37" s="39"/>
      <c r="I37" s="87"/>
      <c r="J37" s="40" t="s">
        <v>13768</v>
      </c>
      <c r="K37" s="74"/>
      <c r="L37" s="53"/>
      <c r="M37" s="36" t="str">
        <f>"Informe interactivo de casos de violencia psicológica hacia la mujer según Encuesta Nacional de Violencia Intrafamiliar por "&amp;J37&amp;", para el periodo 2012-2020."</f>
        <v>Informe interactivo de casos de violencia psicológica hacia la mujer según Encuesta Nacional de Violencia Intrafamiliar por Prevalencia Violencia Psicológica General Año, para el periodo 2012-2020.</v>
      </c>
      <c r="N37" s="20" t="str">
        <f t="shared" si="69"/>
        <v>Chile</v>
      </c>
      <c r="O37" s="82" t="s">
        <v>10449</v>
      </c>
      <c r="P37" s="20" t="str">
        <f t="shared" si="8"/>
        <v>Casos</v>
      </c>
      <c r="Q37" s="28">
        <f>+IF($E37="PRODUCTO",VLOOKUP(J37,#REF!,9,0)&amp;"000",IF($E37="CATEGORÍA",VLOOKUP(J37,#REF!,7,0),$Q$1))</f>
        <v>270103001</v>
      </c>
      <c r="R37" s="20" t="str">
        <f t="shared" si="9"/>
        <v>casos</v>
      </c>
      <c r="S37" s="35" t="str">
        <f t="shared" si="70"/>
        <v>Informe interactivo de casos de violencia psicológica hacia la mujer según Encuesta Nacional de Violencia Intrafamiliar por Prevalencia Violencia Psicológica General Año, para el periodo 2012-2020.</v>
      </c>
      <c r="T37" s="67" t="str">
        <f t="shared" si="71"/>
        <v>Informe interactivo de casos de violencia psicológica hacia la mujer según Encuesta Nacional de Violencia Intrafamiliar por Prevalencia Violencia Psicológica General Año, para el periodo 2012-2020.</v>
      </c>
      <c r="U37" s="68" t="str">
        <f t="shared" si="72"/>
        <v>Prevalencia: Prevalencia Violencia Psicológica General Año</v>
      </c>
      <c r="V37" s="35" t="s">
        <v>13801</v>
      </c>
      <c r="W37" s="21">
        <f t="shared" si="73"/>
        <v>0</v>
      </c>
      <c r="X37" s="61" t="str">
        <f t="shared" si="22"/>
        <v>CHL</v>
      </c>
      <c r="Y37" s="20" t="s">
        <v>10690</v>
      </c>
      <c r="Z37" s="35" t="str">
        <f t="shared" si="6"/>
        <v>Casos de violencia psicológica por comuna en la región Prevalencia Violencia Psicológica General Año de acuerdo a los datos publicados por el Centro de Estudios y Análisis del Delito de Chile para el Periodo 2012-2020.</v>
      </c>
      <c r="AA37" s="64">
        <f t="shared" ref="AA37:AE37" si="78">+AA36</f>
        <v>44357</v>
      </c>
      <c r="AB37" s="61" t="str">
        <f t="shared" si="78"/>
        <v>Español</v>
      </c>
      <c r="AC37" s="61" t="str">
        <f t="shared" si="78"/>
        <v>Paula</v>
      </c>
      <c r="AD37" s="61" t="str">
        <f t="shared" si="78"/>
        <v>No Aplica</v>
      </c>
      <c r="AE37" s="61" t="str">
        <f t="shared" si="78"/>
        <v>No Aplica</v>
      </c>
      <c r="AF37" s="61" t="str">
        <f t="shared" si="55"/>
        <v>No Aplica</v>
      </c>
      <c r="AG37" s="65">
        <f>+VLOOKUP($P37,Parametros[[nombre]:[Columna1]],5,0)</f>
        <v>11</v>
      </c>
      <c r="AH37" s="65">
        <f t="shared" si="24"/>
        <v>1</v>
      </c>
      <c r="AI37" s="65">
        <f>+VLOOKUP($N37,Territorio[[nombre]:[Columna1]],7,0)</f>
        <v>38</v>
      </c>
      <c r="AJ37" s="65">
        <f>+VLOOKUP(O37,Temporalidad[[nombre]:[Columna1]],7,0)</f>
        <v>1757</v>
      </c>
      <c r="AK37" s="65">
        <f>+VLOOKUP(LEFT($D37,2),Tipo_Gráfico[[id2]:[Tipo Gráfico]],3,0)</f>
        <v>3</v>
      </c>
      <c r="AL37" s="35" t="str">
        <f t="shared" si="34"/>
        <v>Centro de Estudios y Análisis del Delito</v>
      </c>
      <c r="AM37" s="61" t="str">
        <f t="shared" si="25"/>
        <v>No Aplica</v>
      </c>
      <c r="AN37" s="61" t="str">
        <f t="shared" si="26"/>
        <v>No Aplica</v>
      </c>
      <c r="AO37" s="61" t="str">
        <f t="shared" si="27"/>
        <v>No Aplica</v>
      </c>
      <c r="AP37" s="66">
        <f>VLOOKUP($AC37,Responsables[],3,0)</f>
        <v>7</v>
      </c>
      <c r="AQ37" s="66">
        <f>VLOOKUP($R37,unidad_medida[[#All],[nombre]:[Columna1]],5,0)</f>
        <v>73</v>
      </c>
    </row>
    <row r="38" spans="1:43" ht="56.25" x14ac:dyDescent="0.25">
      <c r="A38" s="52" t="str">
        <f t="shared" ref="A38:A39" si="79">+D38&amp;"|FILT:"&amp;E38&amp;"| MUES:"&amp;G38&amp;"|"&amp;F38&amp;"|"&amp;O38&amp;"|"&amp;H38</f>
        <v>RP 01|FILT:Nacional| MUES:Región-Comuna-Prevalencia-Periodo|Casos de violencia psicológica|Año 2020|</v>
      </c>
      <c r="B38" s="73"/>
      <c r="C38" s="83">
        <v>1</v>
      </c>
      <c r="D38" s="84" t="s">
        <v>13810</v>
      </c>
      <c r="E38" s="85" t="s">
        <v>10690</v>
      </c>
      <c r="F38" s="46" t="s">
        <v>13825</v>
      </c>
      <c r="G38" s="86" t="s">
        <v>13811</v>
      </c>
      <c r="H38" s="39"/>
      <c r="I38" s="87"/>
      <c r="J38" s="40" t="s">
        <v>8278</v>
      </c>
      <c r="K38" s="74"/>
      <c r="L38" s="53"/>
      <c r="M38" s="36" t="s">
        <v>13813</v>
      </c>
      <c r="N38" s="20" t="str">
        <f t="shared" ref="N38:N39" si="80">IF(E38="Región",J38,IF(E38="Comuna",J38,"Chile"))</f>
        <v>Chile</v>
      </c>
      <c r="O38" s="82" t="s">
        <v>8309</v>
      </c>
      <c r="P38" s="20" t="str">
        <f t="shared" si="8"/>
        <v>Casos</v>
      </c>
      <c r="Q38" s="28">
        <f>+IF($E38="PRODUCTO",VLOOKUP(J38,#REF!,9,0)&amp;"000",IF($E38="CATEGORÍA",VLOOKUP(J38,#REF!,7,0),$Q$1))</f>
        <v>270103001</v>
      </c>
      <c r="R38" s="20" t="str">
        <f t="shared" si="9"/>
        <v>casos</v>
      </c>
      <c r="S38" s="35" t="str">
        <f t="shared" ref="S38:S39" si="81">+M38</f>
        <v>Reporte de casos de violencia psicológica hacia la mujer según Encuesta Nacional de Violencia Intrafamiliar a nivel nacional, para el año 2020.</v>
      </c>
      <c r="T38" s="67" t="str">
        <f t="shared" ref="T38:T39" si="82">+S38</f>
        <v>Reporte de casos de violencia psicológica hacia la mujer según Encuesta Nacional de Violencia Intrafamiliar a nivel nacional, para el año 2020.</v>
      </c>
      <c r="U38" s="68" t="str">
        <f t="shared" ref="U38:U39" si="83">+E38&amp;": "&amp;J38</f>
        <v>Nacional: Año</v>
      </c>
      <c r="V38" s="35" t="s">
        <v>13801</v>
      </c>
      <c r="W38" s="21">
        <f t="shared" ref="W38:W39" si="84">HYPERLINK(B38,B38)</f>
        <v>0</v>
      </c>
      <c r="X38" s="61" t="str">
        <f t="shared" si="22"/>
        <v>CHL</v>
      </c>
      <c r="Y38" s="20" t="s">
        <v>10690</v>
      </c>
      <c r="Z38" s="35" t="str">
        <f t="shared" si="6"/>
        <v>Casos de violencia psicológica por comuna en la región Año de acuerdo a los datos publicados por el Centro de Estudios y Análisis del Delito de Chile para el Año 2020.</v>
      </c>
      <c r="AA38" s="64">
        <f t="shared" ref="AA38:AE38" si="85">+AA37</f>
        <v>44357</v>
      </c>
      <c r="AB38" s="61" t="str">
        <f t="shared" si="85"/>
        <v>Español</v>
      </c>
      <c r="AC38" s="61" t="str">
        <f t="shared" si="85"/>
        <v>Paula</v>
      </c>
      <c r="AD38" s="61" t="str">
        <f t="shared" si="85"/>
        <v>No Aplica</v>
      </c>
      <c r="AE38" s="61" t="str">
        <f t="shared" si="85"/>
        <v>No Aplica</v>
      </c>
      <c r="AF38" s="61" t="str">
        <f t="shared" si="55"/>
        <v>No Aplica</v>
      </c>
      <c r="AG38" s="65">
        <f>+VLOOKUP($P38,Parametros[[nombre]:[Columna1]],5,0)</f>
        <v>11</v>
      </c>
      <c r="AH38" s="65">
        <f t="shared" si="24"/>
        <v>1</v>
      </c>
      <c r="AI38" s="65">
        <f>+VLOOKUP($N38,Territorio[[nombre]:[Columna1]],7,0)</f>
        <v>38</v>
      </c>
      <c r="AJ38" s="65">
        <f>+VLOOKUP(O38,Temporalidad[[nombre]:[Columna1]],7,0)</f>
        <v>31</v>
      </c>
      <c r="AK38" s="65">
        <f>+VLOOKUP(LEFT($D38,2),Tipo_Gráfico[[id2]:[Tipo Gráfico]],3,0)</f>
        <v>4</v>
      </c>
      <c r="AL38" s="35" t="str">
        <f t="shared" si="34"/>
        <v>Centro de Estudios y Análisis del Delito</v>
      </c>
      <c r="AM38" s="61" t="str">
        <f t="shared" si="25"/>
        <v>No Aplica</v>
      </c>
      <c r="AN38" s="61" t="str">
        <f t="shared" si="26"/>
        <v>No Aplica</v>
      </c>
      <c r="AO38" s="61" t="str">
        <f t="shared" si="27"/>
        <v>No Aplica</v>
      </c>
      <c r="AP38" s="66">
        <f>VLOOKUP($AC38,Responsables[],3,0)</f>
        <v>7</v>
      </c>
      <c r="AQ38" s="66">
        <f>VLOOKUP($R38,unidad_medida[[#All],[nombre]:[Columna1]],5,0)</f>
        <v>73</v>
      </c>
    </row>
    <row r="39" spans="1:43" ht="56.25" x14ac:dyDescent="0.25">
      <c r="A39" s="52" t="str">
        <f t="shared" si="79"/>
        <v>RP 02|FILT:Nacional| MUES:Región-Comuna-Prevalencia-Periodo|Casos de violencia psicológica|Periodo 2012-2020|</v>
      </c>
      <c r="B39" s="73"/>
      <c r="C39" s="83">
        <v>1</v>
      </c>
      <c r="D39" s="84" t="s">
        <v>13812</v>
      </c>
      <c r="E39" s="85" t="s">
        <v>10690</v>
      </c>
      <c r="F39" s="46" t="s">
        <v>13825</v>
      </c>
      <c r="G39" s="86" t="s">
        <v>13811</v>
      </c>
      <c r="H39" s="39"/>
      <c r="I39" s="87"/>
      <c r="J39" s="40" t="s">
        <v>8278</v>
      </c>
      <c r="K39" s="74"/>
      <c r="L39" s="53"/>
      <c r="M39" s="36" t="s">
        <v>13814</v>
      </c>
      <c r="N39" s="20" t="str">
        <f t="shared" si="80"/>
        <v>Chile</v>
      </c>
      <c r="O39" s="82" t="s">
        <v>10449</v>
      </c>
      <c r="P39" s="20" t="str">
        <f t="shared" si="8"/>
        <v>Casos</v>
      </c>
      <c r="Q39" s="28">
        <f>+IF($E39="PRODUCTO",VLOOKUP(J39,#REF!,9,0)&amp;"000",IF($E39="CATEGORÍA",VLOOKUP(J39,#REF!,7,0),$Q$1))</f>
        <v>270103001</v>
      </c>
      <c r="R39" s="20" t="str">
        <f t="shared" si="9"/>
        <v>casos</v>
      </c>
      <c r="S39" s="35" t="str">
        <f t="shared" si="81"/>
        <v>Reporte de casos de violencia psicológica hacia la mujer según Encuesta Nacional de Violencia Intrafamiliar a nivel nacional, para el periodo 2012-2020.</v>
      </c>
      <c r="T39" s="67" t="str">
        <f t="shared" si="82"/>
        <v>Reporte de casos de violencia psicológica hacia la mujer según Encuesta Nacional de Violencia Intrafamiliar a nivel nacional, para el periodo 2012-2020.</v>
      </c>
      <c r="U39" s="68" t="str">
        <f t="shared" si="83"/>
        <v>Nacional: Año</v>
      </c>
      <c r="V39" s="35" t="s">
        <v>13801</v>
      </c>
      <c r="W39" s="21">
        <f t="shared" si="84"/>
        <v>0</v>
      </c>
      <c r="X39" s="61" t="str">
        <f t="shared" si="22"/>
        <v>CHL</v>
      </c>
      <c r="Y39" s="20" t="s">
        <v>10690</v>
      </c>
      <c r="Z39" s="35" t="str">
        <f t="shared" si="6"/>
        <v>Casos de violencia psicológica por comuna en la región Año de acuerdo a los datos publicados por el Centro de Estudios y Análisis del Delito de Chile para el Periodo 2012-2020.</v>
      </c>
      <c r="AA39" s="64">
        <f t="shared" ref="AA39:AE39" si="86">+AA38</f>
        <v>44357</v>
      </c>
      <c r="AB39" s="61" t="str">
        <f t="shared" si="86"/>
        <v>Español</v>
      </c>
      <c r="AC39" s="61" t="str">
        <f t="shared" si="86"/>
        <v>Paula</v>
      </c>
      <c r="AD39" s="61" t="str">
        <f t="shared" si="86"/>
        <v>No Aplica</v>
      </c>
      <c r="AE39" s="61" t="str">
        <f t="shared" si="86"/>
        <v>No Aplica</v>
      </c>
      <c r="AF39" s="61" t="str">
        <f t="shared" si="55"/>
        <v>No Aplica</v>
      </c>
      <c r="AG39" s="65">
        <f>+VLOOKUP($P39,Parametros[[nombre]:[Columna1]],5,0)</f>
        <v>11</v>
      </c>
      <c r="AH39" s="65">
        <f t="shared" si="24"/>
        <v>1</v>
      </c>
      <c r="AI39" s="65">
        <f>+VLOOKUP($N39,Territorio[[nombre]:[Columna1]],7,0)</f>
        <v>38</v>
      </c>
      <c r="AJ39" s="65">
        <f>+VLOOKUP(O39,Temporalidad[[nombre]:[Columna1]],7,0)</f>
        <v>1757</v>
      </c>
      <c r="AK39" s="65">
        <f>+VLOOKUP(LEFT($D39,2),Tipo_Gráfico[[id2]:[Tipo Gráfico]],3,0)</f>
        <v>4</v>
      </c>
      <c r="AL39" s="35" t="str">
        <f t="shared" si="34"/>
        <v>Centro de Estudios y Análisis del Delito</v>
      </c>
      <c r="AM39" s="61" t="str">
        <f t="shared" si="25"/>
        <v>No Aplica</v>
      </c>
      <c r="AN39" s="61" t="str">
        <f t="shared" si="26"/>
        <v>No Aplica</v>
      </c>
      <c r="AO39" s="61" t="str">
        <f t="shared" si="27"/>
        <v>No Aplica</v>
      </c>
      <c r="AP39" s="66">
        <f>VLOOKUP($AC39,Responsables[],3,0)</f>
        <v>7</v>
      </c>
      <c r="AQ39" s="66">
        <f>VLOOKUP($R39,unidad_medida[[#All],[nombre]:[Columna1]],5,0)</f>
        <v>73</v>
      </c>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sheetData>
  <phoneticPr fontId="9" type="noConversion"/>
  <conditionalFormatting sqref="V4:W4 M5:M8 O4:R4 O5:Q11 W5:W11 O36:O39 V35:W39 Q35:Q39 N35:N39 S35:T39 R5:R39 Y35:Y39 O4:O34 V5:V33 W14:W33 Y4:Y33 AL5:AL33 Q14:S33">
    <cfRule type="expression" dxfId="1480" priority="16992">
      <formula>$Z4="Reporte 2"</formula>
    </cfRule>
    <cfRule type="expression" dxfId="1479" priority="16993">
      <formula>$Z4="Reporte 1"</formula>
    </cfRule>
    <cfRule type="expression" dxfId="1478" priority="16994">
      <formula>$Z4="Informe 10"</formula>
    </cfRule>
    <cfRule type="expression" dxfId="1477" priority="16995">
      <formula>$Z4="Informe 9"</formula>
    </cfRule>
    <cfRule type="expression" dxfId="1476" priority="16996">
      <formula>$Z4="Informe 8"</formula>
    </cfRule>
    <cfRule type="expression" dxfId="1475" priority="16997">
      <formula>$Z4="Informe 7"</formula>
    </cfRule>
    <cfRule type="expression" dxfId="1474" priority="16998">
      <formula>$Z4="Informe 6"</formula>
    </cfRule>
    <cfRule type="expression" dxfId="1473" priority="16999">
      <formula>$Z4="Informe 5"</formula>
    </cfRule>
    <cfRule type="expression" dxfId="1472" priority="17000">
      <formula>$Z4="Informe 4"</formula>
    </cfRule>
    <cfRule type="expression" dxfId="1471" priority="17001">
      <formula>$Z4="Informe 3"</formula>
    </cfRule>
    <cfRule type="expression" dxfId="1470" priority="17002">
      <formula>$Z4="Informe 2"</formula>
    </cfRule>
    <cfRule type="expression" dxfId="1469" priority="17003">
      <formula>$Z4="Informe 1"</formula>
    </cfRule>
    <cfRule type="expression" dxfId="1468" priority="17004">
      <formula>$Z4="Gráfico 10"</formula>
    </cfRule>
    <cfRule type="expression" dxfId="1467" priority="17005">
      <formula>$Z4="Gráfico 25"</formula>
    </cfRule>
    <cfRule type="expression" dxfId="1466" priority="17006">
      <formula>$Z4="Gráfico 24"</formula>
    </cfRule>
    <cfRule type="expression" dxfId="1465" priority="17007">
      <formula>$Z4="Gráfico 23"</formula>
    </cfRule>
    <cfRule type="expression" dxfId="1464" priority="17008">
      <formula>$Z4="Gráfico 22"</formula>
    </cfRule>
    <cfRule type="expression" dxfId="1463" priority="17009">
      <formula>$Z4="Gráfico 21"</formula>
    </cfRule>
    <cfRule type="expression" dxfId="1462" priority="17010">
      <formula>$Z4="Gráfico 20"</formula>
    </cfRule>
    <cfRule type="expression" dxfId="1461" priority="17011">
      <formula>$Z4="Gráfico 18"</formula>
    </cfRule>
    <cfRule type="expression" dxfId="1460" priority="17012">
      <formula>$Z4="Gráfico 19"</formula>
    </cfRule>
    <cfRule type="expression" dxfId="1459" priority="17013">
      <formula>$Z4="Gráfico 17"</formula>
    </cfRule>
    <cfRule type="expression" dxfId="1458" priority="17014">
      <formula>$Z4="Gráfico 16"</formula>
    </cfRule>
    <cfRule type="expression" dxfId="1457" priority="17015">
      <formula>$Z4="Gráfico 15"</formula>
    </cfRule>
    <cfRule type="expression" dxfId="1456" priority="17016">
      <formula>$Z4="Gráfico 14"</formula>
    </cfRule>
    <cfRule type="expression" dxfId="1455" priority="17017">
      <formula>$Z4="Gráfico 12"</formula>
    </cfRule>
    <cfRule type="expression" dxfId="1454" priority="17018">
      <formula>$Z4="Gráfico 13"</formula>
    </cfRule>
    <cfRule type="expression" dxfId="1453" priority="17019">
      <formula>$Z4="Gráfico 11"</formula>
    </cfRule>
    <cfRule type="expression" dxfId="1452" priority="17020">
      <formula>$Z4="Gráfico 9"</formula>
    </cfRule>
    <cfRule type="expression" dxfId="1451" priority="17021">
      <formula>$Z4="Gráfico 8"</formula>
    </cfRule>
    <cfRule type="expression" dxfId="1450" priority="17022">
      <formula>$Z4="Gráfico 7"</formula>
    </cfRule>
    <cfRule type="expression" dxfId="1449" priority="17023">
      <formula>$Z4="Gráfico 6"</formula>
    </cfRule>
    <cfRule type="expression" dxfId="1448" priority="17024">
      <formula>$Z4="Gráfico 4"</formula>
    </cfRule>
    <cfRule type="expression" dxfId="1447" priority="17025">
      <formula>$Z4="Gráfico 3"</formula>
    </cfRule>
    <cfRule type="expression" dxfId="1446" priority="17026">
      <formula>$Z4="Gráfico 2"</formula>
    </cfRule>
    <cfRule type="expression" dxfId="1445" priority="17027">
      <formula>$Z4="Gráfico 1"</formula>
    </cfRule>
    <cfRule type="expression" dxfId="1444" priority="17028">
      <formula>$Z4="Gráfico 5"</formula>
    </cfRule>
  </conditionalFormatting>
  <conditionalFormatting sqref="S4:T4 S5:S13 T5:T33">
    <cfRule type="expression" dxfId="1443" priority="16918">
      <formula>$Z4="Reporte 2"</formula>
    </cfRule>
    <cfRule type="expression" dxfId="1442" priority="16919">
      <formula>$Z4="Reporte 1"</formula>
    </cfRule>
    <cfRule type="expression" dxfId="1441" priority="16920">
      <formula>$Z4="Informe 10"</formula>
    </cfRule>
    <cfRule type="expression" dxfId="1440" priority="16921">
      <formula>$Z4="Informe 9"</formula>
    </cfRule>
    <cfRule type="expression" dxfId="1439" priority="16922">
      <formula>$Z4="Informe 8"</formula>
    </cfRule>
    <cfRule type="expression" dxfId="1438" priority="16923">
      <formula>$Z4="Informe 7"</formula>
    </cfRule>
    <cfRule type="expression" dxfId="1437" priority="16924">
      <formula>$Z4="Informe 6"</formula>
    </cfRule>
    <cfRule type="expression" dxfId="1436" priority="16925">
      <formula>$Z4="Informe 5"</formula>
    </cfRule>
    <cfRule type="expression" dxfId="1435" priority="16926">
      <formula>$Z4="Informe 4"</formula>
    </cfRule>
    <cfRule type="expression" dxfId="1434" priority="16927">
      <formula>$Z4="Informe 3"</formula>
    </cfRule>
    <cfRule type="expression" dxfId="1433" priority="16928">
      <formula>$Z4="Informe 2"</formula>
    </cfRule>
    <cfRule type="expression" dxfId="1432" priority="16929">
      <formula>$Z4="Informe 1"</formula>
    </cfRule>
    <cfRule type="expression" dxfId="1431" priority="16930">
      <formula>$Z4="Gráfico 10"</formula>
    </cfRule>
    <cfRule type="expression" dxfId="1430" priority="16931">
      <formula>$Z4="Gráfico 25"</formula>
    </cfRule>
    <cfRule type="expression" dxfId="1429" priority="16932">
      <formula>$Z4="Gráfico 24"</formula>
    </cfRule>
    <cfRule type="expression" dxfId="1428" priority="16933">
      <formula>$Z4="Gráfico 23"</formula>
    </cfRule>
    <cfRule type="expression" dxfId="1427" priority="16934">
      <formula>$Z4="Gráfico 22"</formula>
    </cfRule>
    <cfRule type="expression" dxfId="1426" priority="16935">
      <formula>$Z4="Gráfico 21"</formula>
    </cfRule>
    <cfRule type="expression" dxfId="1425" priority="16936">
      <formula>$Z4="Gráfico 20"</formula>
    </cfRule>
    <cfRule type="expression" dxfId="1424" priority="16937">
      <formula>$Z4="Gráfico 18"</formula>
    </cfRule>
    <cfRule type="expression" dxfId="1423" priority="16938">
      <formula>$Z4="Gráfico 19"</formula>
    </cfRule>
    <cfRule type="expression" dxfId="1422" priority="16939">
      <formula>$Z4="Gráfico 17"</formula>
    </cfRule>
    <cfRule type="expression" dxfId="1421" priority="16940">
      <formula>$Z4="Gráfico 16"</formula>
    </cfRule>
    <cfRule type="expression" dxfId="1420" priority="16941">
      <formula>$Z4="Gráfico 15"</formula>
    </cfRule>
    <cfRule type="expression" dxfId="1419" priority="16942">
      <formula>$Z4="Gráfico 14"</formula>
    </cfRule>
    <cfRule type="expression" dxfId="1418" priority="16943">
      <formula>$Z4="Gráfico 12"</formula>
    </cfRule>
    <cfRule type="expression" dxfId="1417" priority="16944">
      <formula>$Z4="Gráfico 13"</formula>
    </cfRule>
    <cfRule type="expression" dxfId="1416" priority="16945">
      <formula>$Z4="Gráfico 11"</formula>
    </cfRule>
    <cfRule type="expression" dxfId="1415" priority="16946">
      <formula>$Z4="Gráfico 9"</formula>
    </cfRule>
    <cfRule type="expression" dxfId="1414" priority="16947">
      <formula>$Z4="Gráfico 8"</formula>
    </cfRule>
    <cfRule type="expression" dxfId="1413" priority="16948">
      <formula>$Z4="Gráfico 7"</formula>
    </cfRule>
    <cfRule type="expression" dxfId="1412" priority="16949">
      <formula>$Z4="Gráfico 6"</formula>
    </cfRule>
    <cfRule type="expression" dxfId="1411" priority="16950">
      <formula>$Z4="Gráfico 4"</formula>
    </cfRule>
    <cfRule type="expression" dxfId="1410" priority="16951">
      <formula>$Z4="Gráfico 3"</formula>
    </cfRule>
    <cfRule type="expression" dxfId="1409" priority="16952">
      <formula>$Z4="Gráfico 2"</formula>
    </cfRule>
    <cfRule type="expression" dxfId="1408" priority="16953">
      <formula>$Z4="Gráfico 1"</formula>
    </cfRule>
    <cfRule type="expression" dxfId="1407" priority="16954">
      <formula>$Z4="Gráfico 5"</formula>
    </cfRule>
  </conditionalFormatting>
  <conditionalFormatting sqref="Z4:Z39">
    <cfRule type="expression" dxfId="1406" priority="5781">
      <formula>$Z4="Reporte 2"</formula>
    </cfRule>
    <cfRule type="expression" dxfId="1405" priority="5782">
      <formula>$Z4="Reporte 1"</formula>
    </cfRule>
    <cfRule type="expression" dxfId="1404" priority="5783">
      <formula>$Z4="Informe 10"</formula>
    </cfRule>
    <cfRule type="expression" dxfId="1403" priority="5784">
      <formula>$Z4="Informe 9"</formula>
    </cfRule>
    <cfRule type="expression" dxfId="1402" priority="5785">
      <formula>$Z4="Informe 8"</formula>
    </cfRule>
    <cfRule type="expression" dxfId="1401" priority="5786">
      <formula>$Z4="Informe 7"</formula>
    </cfRule>
    <cfRule type="expression" dxfId="1400" priority="5787">
      <formula>$Z4="Informe 6"</formula>
    </cfRule>
    <cfRule type="expression" dxfId="1399" priority="5788">
      <formula>$Z4="Informe 5"</formula>
    </cfRule>
    <cfRule type="expression" dxfId="1398" priority="5789">
      <formula>$Z4="Informe 4"</formula>
    </cfRule>
    <cfRule type="expression" dxfId="1397" priority="5790">
      <formula>$Z4="Informe 3"</formula>
    </cfRule>
    <cfRule type="expression" dxfId="1396" priority="5791">
      <formula>$Z4="Informe 2"</formula>
    </cfRule>
    <cfRule type="expression" dxfId="1395" priority="5792">
      <formula>$Z4="Informe 1"</formula>
    </cfRule>
    <cfRule type="expression" dxfId="1394" priority="5793">
      <formula>$Z4="Gráfico 10"</formula>
    </cfRule>
    <cfRule type="expression" dxfId="1393" priority="5794">
      <formula>$Z4="Gráfico 25"</formula>
    </cfRule>
    <cfRule type="expression" dxfId="1392" priority="5795">
      <formula>$Z4="Gráfico 24"</formula>
    </cfRule>
    <cfRule type="expression" dxfId="1391" priority="5796">
      <formula>$Z4="Gráfico 23"</formula>
    </cfRule>
    <cfRule type="expression" dxfId="1390" priority="5797">
      <formula>$Z4="Gráfico 22"</formula>
    </cfRule>
    <cfRule type="expression" dxfId="1389" priority="5798">
      <formula>$Z4="Gráfico 21"</formula>
    </cfRule>
    <cfRule type="expression" dxfId="1388" priority="5799">
      <formula>$Z4="Gráfico 20"</formula>
    </cfRule>
    <cfRule type="expression" dxfId="1387" priority="5800">
      <formula>$Z4="Gráfico 18"</formula>
    </cfRule>
    <cfRule type="expression" dxfId="1386" priority="5801">
      <formula>$Z4="Gráfico 19"</formula>
    </cfRule>
    <cfRule type="expression" dxfId="1385" priority="5802">
      <formula>$Z4="Gráfico 17"</formula>
    </cfRule>
    <cfRule type="expression" dxfId="1384" priority="5803">
      <formula>$Z4="Gráfico 16"</formula>
    </cfRule>
    <cfRule type="expression" dxfId="1383" priority="5804">
      <formula>$Z4="Gráfico 15"</formula>
    </cfRule>
    <cfRule type="expression" dxfId="1382" priority="5805">
      <formula>$Z4="Gráfico 14"</formula>
    </cfRule>
    <cfRule type="expression" dxfId="1381" priority="5806">
      <formula>$Z4="Gráfico 12"</formula>
    </cfRule>
    <cfRule type="expression" dxfId="1380" priority="5807">
      <formula>$Z4="Gráfico 13"</formula>
    </cfRule>
    <cfRule type="expression" dxfId="1379" priority="5808">
      <formula>$Z4="Gráfico 11"</formula>
    </cfRule>
    <cfRule type="expression" dxfId="1378" priority="5809">
      <formula>$Z4="Gráfico 9"</formula>
    </cfRule>
    <cfRule type="expression" dxfId="1377" priority="5810">
      <formula>$Z4="Gráfico 8"</formula>
    </cfRule>
    <cfRule type="expression" dxfId="1376" priority="5811">
      <formula>$Z4="Gráfico 7"</formula>
    </cfRule>
    <cfRule type="expression" dxfId="1375" priority="5812">
      <formula>$Z4="Gráfico 6"</formula>
    </cfRule>
    <cfRule type="expression" dxfId="1374" priority="5813">
      <formula>$Z4="Gráfico 4"</formula>
    </cfRule>
    <cfRule type="expression" dxfId="1373" priority="5814">
      <formula>$Z4="Gráfico 3"</formula>
    </cfRule>
    <cfRule type="expression" dxfId="1372" priority="5815">
      <formula>$Z4="Gráfico 2"</formula>
    </cfRule>
    <cfRule type="expression" dxfId="1371" priority="5816">
      <formula>$Z4="Gráfico 1"</formula>
    </cfRule>
    <cfRule type="expression" dxfId="1370" priority="5817">
      <formula>$Z4="Gráfico 5"</formula>
    </cfRule>
  </conditionalFormatting>
  <conditionalFormatting sqref="AL4">
    <cfRule type="expression" dxfId="1369" priority="2414">
      <formula>$Z4="Reporte 2"</formula>
    </cfRule>
    <cfRule type="expression" dxfId="1368" priority="2415">
      <formula>$Z4="Reporte 1"</formula>
    </cfRule>
    <cfRule type="expression" dxfId="1367" priority="2416">
      <formula>$Z4="Informe 10"</formula>
    </cfRule>
    <cfRule type="expression" dxfId="1366" priority="2417">
      <formula>$Z4="Informe 9"</formula>
    </cfRule>
    <cfRule type="expression" dxfId="1365" priority="2418">
      <formula>$Z4="Informe 8"</formula>
    </cfRule>
    <cfRule type="expression" dxfId="1364" priority="2419">
      <formula>$Z4="Informe 7"</formula>
    </cfRule>
    <cfRule type="expression" dxfId="1363" priority="2420">
      <formula>$Z4="Informe 6"</formula>
    </cfRule>
    <cfRule type="expression" dxfId="1362" priority="2421">
      <formula>$Z4="Informe 5"</formula>
    </cfRule>
    <cfRule type="expression" dxfId="1361" priority="2422">
      <formula>$Z4="Informe 4"</formula>
    </cfRule>
    <cfRule type="expression" dxfId="1360" priority="2423">
      <formula>$Z4="Informe 3"</formula>
    </cfRule>
    <cfRule type="expression" dxfId="1359" priority="2424">
      <formula>$Z4="Informe 2"</formula>
    </cfRule>
    <cfRule type="expression" dxfId="1358" priority="2425">
      <formula>$Z4="Informe 1"</formula>
    </cfRule>
    <cfRule type="expression" dxfId="1357" priority="2426">
      <formula>$Z4="Gráfico 10"</formula>
    </cfRule>
    <cfRule type="expression" dxfId="1356" priority="2427">
      <formula>$Z4="Gráfico 25"</formula>
    </cfRule>
    <cfRule type="expression" dxfId="1355" priority="2428">
      <formula>$Z4="Gráfico 24"</formula>
    </cfRule>
    <cfRule type="expression" dxfId="1354" priority="2429">
      <formula>$Z4="Gráfico 23"</formula>
    </cfRule>
    <cfRule type="expression" dxfId="1353" priority="2430">
      <formula>$Z4="Gráfico 22"</formula>
    </cfRule>
    <cfRule type="expression" dxfId="1352" priority="2431">
      <formula>$Z4="Gráfico 21"</formula>
    </cfRule>
    <cfRule type="expression" dxfId="1351" priority="2432">
      <formula>$Z4="Gráfico 20"</formula>
    </cfRule>
    <cfRule type="expression" dxfId="1350" priority="2433">
      <formula>$Z4="Gráfico 18"</formula>
    </cfRule>
    <cfRule type="expression" dxfId="1349" priority="2434">
      <formula>$Z4="Gráfico 19"</formula>
    </cfRule>
    <cfRule type="expression" dxfId="1348" priority="2435">
      <formula>$Z4="Gráfico 17"</formula>
    </cfRule>
    <cfRule type="expression" dxfId="1347" priority="2436">
      <formula>$Z4="Gráfico 16"</formula>
    </cfRule>
    <cfRule type="expression" dxfId="1346" priority="2437">
      <formula>$Z4="Gráfico 15"</formula>
    </cfRule>
    <cfRule type="expression" dxfId="1345" priority="2438">
      <formula>$Z4="Gráfico 14"</formula>
    </cfRule>
    <cfRule type="expression" dxfId="1344" priority="2439">
      <formula>$Z4="Gráfico 12"</formula>
    </cfRule>
    <cfRule type="expression" dxfId="1343" priority="2440">
      <formula>$Z4="Gráfico 13"</formula>
    </cfRule>
    <cfRule type="expression" dxfId="1342" priority="2441">
      <formula>$Z4="Gráfico 11"</formula>
    </cfRule>
    <cfRule type="expression" dxfId="1341" priority="2442">
      <formula>$Z4="Gráfico 9"</formula>
    </cfRule>
    <cfRule type="expression" dxfId="1340" priority="2443">
      <formula>$Z4="Gráfico 8"</formula>
    </cfRule>
    <cfRule type="expression" dxfId="1339" priority="2444">
      <formula>$Z4="Gráfico 7"</formula>
    </cfRule>
    <cfRule type="expression" dxfId="1338" priority="2445">
      <formula>$Z4="Gráfico 6"</formula>
    </cfRule>
    <cfRule type="expression" dxfId="1337" priority="2446">
      <formula>$Z4="Gráfico 4"</formula>
    </cfRule>
    <cfRule type="expression" dxfId="1336" priority="2447">
      <formula>$Z4="Gráfico 3"</formula>
    </cfRule>
    <cfRule type="expression" dxfId="1335" priority="2448">
      <formula>$Z4="Gráfico 2"</formula>
    </cfRule>
    <cfRule type="expression" dxfId="1334" priority="2449">
      <formula>$Z4="Gráfico 1"</formula>
    </cfRule>
    <cfRule type="expression" dxfId="1333" priority="2450">
      <formula>$Z4="Gráfico 5"</formula>
    </cfRule>
  </conditionalFormatting>
  <conditionalFormatting sqref="K4:K11 K14:K39">
    <cfRule type="expression" dxfId="1332" priority="2413">
      <formula>+LEFT(D4,2)="GR"</formula>
    </cfRule>
  </conditionalFormatting>
  <conditionalFormatting sqref="L4:L11 L14:L39">
    <cfRule type="expression" dxfId="1331" priority="2412">
      <formula>+LEFT(D4,2)="GR"</formula>
    </cfRule>
  </conditionalFormatting>
  <conditionalFormatting sqref="W12 Y12 P12:Q12">
    <cfRule type="expression" dxfId="1330" priority="2375">
      <formula>$Z12="Reporte 2"</formula>
    </cfRule>
    <cfRule type="expression" dxfId="1329" priority="2376">
      <formula>$Z12="Reporte 1"</formula>
    </cfRule>
    <cfRule type="expression" dxfId="1328" priority="2377">
      <formula>$Z12="Informe 10"</formula>
    </cfRule>
    <cfRule type="expression" dxfId="1327" priority="2378">
      <formula>$Z12="Informe 9"</formula>
    </cfRule>
    <cfRule type="expression" dxfId="1326" priority="2379">
      <formula>$Z12="Informe 8"</formula>
    </cfRule>
    <cfRule type="expression" dxfId="1325" priority="2380">
      <formula>$Z12="Informe 7"</formula>
    </cfRule>
    <cfRule type="expression" dxfId="1324" priority="2381">
      <formula>$Z12="Informe 6"</formula>
    </cfRule>
    <cfRule type="expression" dxfId="1323" priority="2382">
      <formula>$Z12="Informe 5"</formula>
    </cfRule>
    <cfRule type="expression" dxfId="1322" priority="2383">
      <formula>$Z12="Informe 4"</formula>
    </cfRule>
    <cfRule type="expression" dxfId="1321" priority="2384">
      <formula>$Z12="Informe 3"</formula>
    </cfRule>
    <cfRule type="expression" dxfId="1320" priority="2385">
      <formula>$Z12="Informe 2"</formula>
    </cfRule>
    <cfRule type="expression" dxfId="1319" priority="2386">
      <formula>$Z12="Informe 1"</formula>
    </cfRule>
    <cfRule type="expression" dxfId="1318" priority="2387">
      <formula>$Z12="Gráfico 10"</formula>
    </cfRule>
    <cfRule type="expression" dxfId="1317" priority="2388">
      <formula>$Z12="Gráfico 25"</formula>
    </cfRule>
    <cfRule type="expression" dxfId="1316" priority="2389">
      <formula>$Z12="Gráfico 24"</formula>
    </cfRule>
    <cfRule type="expression" dxfId="1315" priority="2390">
      <formula>$Z12="Gráfico 23"</formula>
    </cfRule>
    <cfRule type="expression" dxfId="1314" priority="2391">
      <formula>$Z12="Gráfico 22"</formula>
    </cfRule>
    <cfRule type="expression" dxfId="1313" priority="2392">
      <formula>$Z12="Gráfico 21"</formula>
    </cfRule>
    <cfRule type="expression" dxfId="1312" priority="2393">
      <formula>$Z12="Gráfico 20"</formula>
    </cfRule>
    <cfRule type="expression" dxfId="1311" priority="2394">
      <formula>$Z12="Gráfico 18"</formula>
    </cfRule>
    <cfRule type="expression" dxfId="1310" priority="2395">
      <formula>$Z12="Gráfico 19"</formula>
    </cfRule>
    <cfRule type="expression" dxfId="1309" priority="2396">
      <formula>$Z12="Gráfico 17"</formula>
    </cfRule>
    <cfRule type="expression" dxfId="1308" priority="2397">
      <formula>$Z12="Gráfico 16"</formula>
    </cfRule>
    <cfRule type="expression" dxfId="1307" priority="2398">
      <formula>$Z12="Gráfico 15"</formula>
    </cfRule>
    <cfRule type="expression" dxfId="1306" priority="2399">
      <formula>$Z12="Gráfico 14"</formula>
    </cfRule>
    <cfRule type="expression" dxfId="1305" priority="2400">
      <formula>$Z12="Gráfico 12"</formula>
    </cfRule>
    <cfRule type="expression" dxfId="1304" priority="2401">
      <formula>$Z12="Gráfico 13"</formula>
    </cfRule>
    <cfRule type="expression" dxfId="1303" priority="2402">
      <formula>$Z12="Gráfico 11"</formula>
    </cfRule>
    <cfRule type="expression" dxfId="1302" priority="2403">
      <formula>$Z12="Gráfico 9"</formula>
    </cfRule>
    <cfRule type="expression" dxfId="1301" priority="2404">
      <formula>$Z12="Gráfico 8"</formula>
    </cfRule>
    <cfRule type="expression" dxfId="1300" priority="2405">
      <formula>$Z12="Gráfico 7"</formula>
    </cfRule>
    <cfRule type="expression" dxfId="1299" priority="2406">
      <formula>$Z12="Gráfico 6"</formula>
    </cfRule>
    <cfRule type="expression" dxfId="1298" priority="2407">
      <formula>$Z12="Gráfico 4"</formula>
    </cfRule>
    <cfRule type="expression" dxfId="1297" priority="2408">
      <formula>$Z12="Gráfico 3"</formula>
    </cfRule>
    <cfRule type="expression" dxfId="1296" priority="2409">
      <formula>$Z12="Gráfico 2"</formula>
    </cfRule>
    <cfRule type="expression" dxfId="1295" priority="2410">
      <formula>$Z12="Gráfico 1"</formula>
    </cfRule>
    <cfRule type="expression" dxfId="1294" priority="2411">
      <formula>$Z12="Gráfico 5"</formula>
    </cfRule>
  </conditionalFormatting>
  <conditionalFormatting sqref="K12">
    <cfRule type="expression" dxfId="1293" priority="2300">
      <formula>+LEFT(D12,2)="GR"</formula>
    </cfRule>
  </conditionalFormatting>
  <conditionalFormatting sqref="L12">
    <cfRule type="expression" dxfId="1292" priority="2299">
      <formula>+LEFT(D12,2)="GR"</formula>
    </cfRule>
  </conditionalFormatting>
  <conditionalFormatting sqref="W13 Y13 P13:Q13">
    <cfRule type="expression" dxfId="1291" priority="2262">
      <formula>$Z13="Reporte 2"</formula>
    </cfRule>
    <cfRule type="expression" dxfId="1290" priority="2263">
      <formula>$Z13="Reporte 1"</formula>
    </cfRule>
    <cfRule type="expression" dxfId="1289" priority="2264">
      <formula>$Z13="Informe 10"</formula>
    </cfRule>
    <cfRule type="expression" dxfId="1288" priority="2265">
      <formula>$Z13="Informe 9"</formula>
    </cfRule>
    <cfRule type="expression" dxfId="1287" priority="2266">
      <formula>$Z13="Informe 8"</formula>
    </cfRule>
    <cfRule type="expression" dxfId="1286" priority="2267">
      <formula>$Z13="Informe 7"</formula>
    </cfRule>
    <cfRule type="expression" dxfId="1285" priority="2268">
      <formula>$Z13="Informe 6"</formula>
    </cfRule>
    <cfRule type="expression" dxfId="1284" priority="2269">
      <formula>$Z13="Informe 5"</formula>
    </cfRule>
    <cfRule type="expression" dxfId="1283" priority="2270">
      <formula>$Z13="Informe 4"</formula>
    </cfRule>
    <cfRule type="expression" dxfId="1282" priority="2271">
      <formula>$Z13="Informe 3"</formula>
    </cfRule>
    <cfRule type="expression" dxfId="1281" priority="2272">
      <formula>$Z13="Informe 2"</formula>
    </cfRule>
    <cfRule type="expression" dxfId="1280" priority="2273">
      <formula>$Z13="Informe 1"</formula>
    </cfRule>
    <cfRule type="expression" dxfId="1279" priority="2274">
      <formula>$Z13="Gráfico 10"</formula>
    </cfRule>
    <cfRule type="expression" dxfId="1278" priority="2275">
      <formula>$Z13="Gráfico 25"</formula>
    </cfRule>
    <cfRule type="expression" dxfId="1277" priority="2276">
      <formula>$Z13="Gráfico 24"</formula>
    </cfRule>
    <cfRule type="expression" dxfId="1276" priority="2277">
      <formula>$Z13="Gráfico 23"</formula>
    </cfRule>
    <cfRule type="expression" dxfId="1275" priority="2278">
      <formula>$Z13="Gráfico 22"</formula>
    </cfRule>
    <cfRule type="expression" dxfId="1274" priority="2279">
      <formula>$Z13="Gráfico 21"</formula>
    </cfRule>
    <cfRule type="expression" dxfId="1273" priority="2280">
      <formula>$Z13="Gráfico 20"</formula>
    </cfRule>
    <cfRule type="expression" dxfId="1272" priority="2281">
      <formula>$Z13="Gráfico 18"</formula>
    </cfRule>
    <cfRule type="expression" dxfId="1271" priority="2282">
      <formula>$Z13="Gráfico 19"</formula>
    </cfRule>
    <cfRule type="expression" dxfId="1270" priority="2283">
      <formula>$Z13="Gráfico 17"</formula>
    </cfRule>
    <cfRule type="expression" dxfId="1269" priority="2284">
      <formula>$Z13="Gráfico 16"</formula>
    </cfRule>
    <cfRule type="expression" dxfId="1268" priority="2285">
      <formula>$Z13="Gráfico 15"</formula>
    </cfRule>
    <cfRule type="expression" dxfId="1267" priority="2286">
      <formula>$Z13="Gráfico 14"</formula>
    </cfRule>
    <cfRule type="expression" dxfId="1266" priority="2287">
      <formula>$Z13="Gráfico 12"</formula>
    </cfRule>
    <cfRule type="expression" dxfId="1265" priority="2288">
      <formula>$Z13="Gráfico 13"</formula>
    </cfRule>
    <cfRule type="expression" dxfId="1264" priority="2289">
      <formula>$Z13="Gráfico 11"</formula>
    </cfRule>
    <cfRule type="expression" dxfId="1263" priority="2290">
      <formula>$Z13="Gráfico 9"</formula>
    </cfRule>
    <cfRule type="expression" dxfId="1262" priority="2291">
      <formula>$Z13="Gráfico 8"</formula>
    </cfRule>
    <cfRule type="expression" dxfId="1261" priority="2292">
      <formula>$Z13="Gráfico 7"</formula>
    </cfRule>
    <cfRule type="expression" dxfId="1260" priority="2293">
      <formula>$Z13="Gráfico 6"</formula>
    </cfRule>
    <cfRule type="expression" dxfId="1259" priority="2294">
      <formula>$Z13="Gráfico 4"</formula>
    </cfRule>
    <cfRule type="expression" dxfId="1258" priority="2295">
      <formula>$Z13="Gráfico 3"</formula>
    </cfRule>
    <cfRule type="expression" dxfId="1257" priority="2296">
      <formula>$Z13="Gráfico 2"</formula>
    </cfRule>
    <cfRule type="expression" dxfId="1256" priority="2297">
      <formula>$Z13="Gráfico 1"</formula>
    </cfRule>
    <cfRule type="expression" dxfId="1255" priority="2298">
      <formula>$Z13="Gráfico 5"</formula>
    </cfRule>
  </conditionalFormatting>
  <conditionalFormatting sqref="K13">
    <cfRule type="expression" dxfId="1254" priority="2187">
      <formula>+LEFT(D13,2)="GR"</formula>
    </cfRule>
  </conditionalFormatting>
  <conditionalFormatting sqref="L13">
    <cfRule type="expression" dxfId="1253" priority="2186">
      <formula>+LEFT(D13,2)="GR"</formula>
    </cfRule>
  </conditionalFormatting>
  <conditionalFormatting sqref="P14:P39">
    <cfRule type="expression" dxfId="1252" priority="2112">
      <formula>$Z14="Reporte 2"</formula>
    </cfRule>
    <cfRule type="expression" dxfId="1251" priority="2113">
      <formula>$Z14="Reporte 1"</formula>
    </cfRule>
    <cfRule type="expression" dxfId="1250" priority="2114">
      <formula>$Z14="Informe 10"</formula>
    </cfRule>
    <cfRule type="expression" dxfId="1249" priority="2115">
      <formula>$Z14="Informe 9"</formula>
    </cfRule>
    <cfRule type="expression" dxfId="1248" priority="2116">
      <formula>$Z14="Informe 8"</formula>
    </cfRule>
    <cfRule type="expression" dxfId="1247" priority="2117">
      <formula>$Z14="Informe 7"</formula>
    </cfRule>
    <cfRule type="expression" dxfId="1246" priority="2118">
      <formula>$Z14="Informe 6"</formula>
    </cfRule>
    <cfRule type="expression" dxfId="1245" priority="2119">
      <formula>$Z14="Informe 5"</formula>
    </cfRule>
    <cfRule type="expression" dxfId="1244" priority="2120">
      <formula>$Z14="Informe 4"</formula>
    </cfRule>
    <cfRule type="expression" dxfId="1243" priority="2121">
      <formula>$Z14="Informe 3"</formula>
    </cfRule>
    <cfRule type="expression" dxfId="1242" priority="2122">
      <formula>$Z14="Informe 2"</formula>
    </cfRule>
    <cfRule type="expression" dxfId="1241" priority="2123">
      <formula>$Z14="Informe 1"</formula>
    </cfRule>
    <cfRule type="expression" dxfId="1240" priority="2124">
      <formula>$Z14="Gráfico 10"</formula>
    </cfRule>
    <cfRule type="expression" dxfId="1239" priority="2125">
      <formula>$Z14="Gráfico 25"</formula>
    </cfRule>
    <cfRule type="expression" dxfId="1238" priority="2126">
      <formula>$Z14="Gráfico 24"</formula>
    </cfRule>
    <cfRule type="expression" dxfId="1237" priority="2127">
      <formula>$Z14="Gráfico 23"</formula>
    </cfRule>
    <cfRule type="expression" dxfId="1236" priority="2128">
      <formula>$Z14="Gráfico 22"</formula>
    </cfRule>
    <cfRule type="expression" dxfId="1235" priority="2129">
      <formula>$Z14="Gráfico 21"</formula>
    </cfRule>
    <cfRule type="expression" dxfId="1234" priority="2130">
      <formula>$Z14="Gráfico 20"</formula>
    </cfRule>
    <cfRule type="expression" dxfId="1233" priority="2131">
      <formula>$Z14="Gráfico 18"</formula>
    </cfRule>
    <cfRule type="expression" dxfId="1232" priority="2132">
      <formula>$Z14="Gráfico 19"</formula>
    </cfRule>
    <cfRule type="expression" dxfId="1231" priority="2133">
      <formula>$Z14="Gráfico 17"</formula>
    </cfRule>
    <cfRule type="expression" dxfId="1230" priority="2134">
      <formula>$Z14="Gráfico 16"</formula>
    </cfRule>
    <cfRule type="expression" dxfId="1229" priority="2135">
      <formula>$Z14="Gráfico 15"</formula>
    </cfRule>
    <cfRule type="expression" dxfId="1228" priority="2136">
      <formula>$Z14="Gráfico 14"</formula>
    </cfRule>
    <cfRule type="expression" dxfId="1227" priority="2137">
      <formula>$Z14="Gráfico 12"</formula>
    </cfRule>
    <cfRule type="expression" dxfId="1226" priority="2138">
      <formula>$Z14="Gráfico 13"</formula>
    </cfRule>
    <cfRule type="expression" dxfId="1225" priority="2139">
      <formula>$Z14="Gráfico 11"</formula>
    </cfRule>
    <cfRule type="expression" dxfId="1224" priority="2140">
      <formula>$Z14="Gráfico 9"</formula>
    </cfRule>
    <cfRule type="expression" dxfId="1223" priority="2141">
      <formula>$Z14="Gráfico 8"</formula>
    </cfRule>
    <cfRule type="expression" dxfId="1222" priority="2142">
      <formula>$Z14="Gráfico 7"</formula>
    </cfRule>
    <cfRule type="expression" dxfId="1221" priority="2143">
      <formula>$Z14="Gráfico 6"</formula>
    </cfRule>
    <cfRule type="expression" dxfId="1220" priority="2144">
      <formula>$Z14="Gráfico 4"</formula>
    </cfRule>
    <cfRule type="expression" dxfId="1219" priority="2145">
      <formula>$Z14="Gráfico 3"</formula>
    </cfRule>
    <cfRule type="expression" dxfId="1218" priority="2146">
      <formula>$Z14="Gráfico 2"</formula>
    </cfRule>
    <cfRule type="expression" dxfId="1217" priority="2147">
      <formula>$Z14="Gráfico 1"</formula>
    </cfRule>
    <cfRule type="expression" dxfId="1216" priority="2148">
      <formula>$Z14="Gráfico 5"</formula>
    </cfRule>
  </conditionalFormatting>
  <conditionalFormatting sqref="O12:O13">
    <cfRule type="expression" dxfId="1215" priority="2075">
      <formula>$Z12="Reporte 2"</formula>
    </cfRule>
    <cfRule type="expression" dxfId="1214" priority="2076">
      <formula>$Z12="Reporte 1"</formula>
    </cfRule>
    <cfRule type="expression" dxfId="1213" priority="2077">
      <formula>$Z12="Informe 10"</formula>
    </cfRule>
    <cfRule type="expression" dxfId="1212" priority="2078">
      <formula>$Z12="Informe 9"</formula>
    </cfRule>
    <cfRule type="expression" dxfId="1211" priority="2079">
      <formula>$Z12="Informe 8"</formula>
    </cfRule>
    <cfRule type="expression" dxfId="1210" priority="2080">
      <formula>$Z12="Informe 7"</formula>
    </cfRule>
    <cfRule type="expression" dxfId="1209" priority="2081">
      <formula>$Z12="Informe 6"</formula>
    </cfRule>
    <cfRule type="expression" dxfId="1208" priority="2082">
      <formula>$Z12="Informe 5"</formula>
    </cfRule>
    <cfRule type="expression" dxfId="1207" priority="2083">
      <formula>$Z12="Informe 4"</formula>
    </cfRule>
    <cfRule type="expression" dxfId="1206" priority="2084">
      <formula>$Z12="Informe 3"</formula>
    </cfRule>
    <cfRule type="expression" dxfId="1205" priority="2085">
      <formula>$Z12="Informe 2"</formula>
    </cfRule>
    <cfRule type="expression" dxfId="1204" priority="2086">
      <formula>$Z12="Informe 1"</formula>
    </cfRule>
    <cfRule type="expression" dxfId="1203" priority="2087">
      <formula>$Z12="Gráfico 10"</formula>
    </cfRule>
    <cfRule type="expression" dxfId="1202" priority="2088">
      <formula>$Z12="Gráfico 25"</formula>
    </cfRule>
    <cfRule type="expression" dxfId="1201" priority="2089">
      <formula>$Z12="Gráfico 24"</formula>
    </cfRule>
    <cfRule type="expression" dxfId="1200" priority="2090">
      <formula>$Z12="Gráfico 23"</formula>
    </cfRule>
    <cfRule type="expression" dxfId="1199" priority="2091">
      <formula>$Z12="Gráfico 22"</formula>
    </cfRule>
    <cfRule type="expression" dxfId="1198" priority="2092">
      <formula>$Z12="Gráfico 21"</formula>
    </cfRule>
    <cfRule type="expression" dxfId="1197" priority="2093">
      <formula>$Z12="Gráfico 20"</formula>
    </cfRule>
    <cfRule type="expression" dxfId="1196" priority="2094">
      <formula>$Z12="Gráfico 18"</formula>
    </cfRule>
    <cfRule type="expression" dxfId="1195" priority="2095">
      <formula>$Z12="Gráfico 19"</formula>
    </cfRule>
    <cfRule type="expression" dxfId="1194" priority="2096">
      <formula>$Z12="Gráfico 17"</formula>
    </cfRule>
    <cfRule type="expression" dxfId="1193" priority="2097">
      <formula>$Z12="Gráfico 16"</formula>
    </cfRule>
    <cfRule type="expression" dxfId="1192" priority="2098">
      <formula>$Z12="Gráfico 15"</formula>
    </cfRule>
    <cfRule type="expression" dxfId="1191" priority="2099">
      <formula>$Z12="Gráfico 14"</formula>
    </cfRule>
    <cfRule type="expression" dxfId="1190" priority="2100">
      <formula>$Z12="Gráfico 12"</formula>
    </cfRule>
    <cfRule type="expression" dxfId="1189" priority="2101">
      <formula>$Z12="Gráfico 13"</formula>
    </cfRule>
    <cfRule type="expression" dxfId="1188" priority="2102">
      <formula>$Z12="Gráfico 11"</formula>
    </cfRule>
    <cfRule type="expression" dxfId="1187" priority="2103">
      <formula>$Z12="Gráfico 9"</formula>
    </cfRule>
    <cfRule type="expression" dxfId="1186" priority="2104">
      <formula>$Z12="Gráfico 8"</formula>
    </cfRule>
    <cfRule type="expression" dxfId="1185" priority="2105">
      <formula>$Z12="Gráfico 7"</formula>
    </cfRule>
    <cfRule type="expression" dxfId="1184" priority="2106">
      <formula>$Z12="Gráfico 6"</formula>
    </cfRule>
    <cfRule type="expression" dxfId="1183" priority="2107">
      <formula>$Z12="Gráfico 4"</formula>
    </cfRule>
    <cfRule type="expression" dxfId="1182" priority="2108">
      <formula>$Z12="Gráfico 3"</formula>
    </cfRule>
    <cfRule type="expression" dxfId="1181" priority="2109">
      <formula>$Z12="Gráfico 2"</formula>
    </cfRule>
    <cfRule type="expression" dxfId="1180" priority="2110">
      <formula>$Z12="Gráfico 1"</formula>
    </cfRule>
    <cfRule type="expression" dxfId="1179" priority="2111">
      <formula>$Z12="Gráfico 5"</formula>
    </cfRule>
  </conditionalFormatting>
  <conditionalFormatting sqref="N4:N33">
    <cfRule type="expression" dxfId="1178" priority="1520">
      <formula>$Z4="Reporte 2"</formula>
    </cfRule>
    <cfRule type="expression" dxfId="1177" priority="1521">
      <formula>$Z4="Reporte 1"</formula>
    </cfRule>
    <cfRule type="expression" dxfId="1176" priority="1522">
      <formula>$Z4="Informe 10"</formula>
    </cfRule>
    <cfRule type="expression" dxfId="1175" priority="1523">
      <formula>$Z4="Informe 9"</formula>
    </cfRule>
    <cfRule type="expression" dxfId="1174" priority="1524">
      <formula>$Z4="Informe 8"</formula>
    </cfRule>
    <cfRule type="expression" dxfId="1173" priority="1525">
      <formula>$Z4="Informe 7"</formula>
    </cfRule>
    <cfRule type="expression" dxfId="1172" priority="1526">
      <formula>$Z4="Informe 6"</formula>
    </cfRule>
    <cfRule type="expression" dxfId="1171" priority="1527">
      <formula>$Z4="Informe 5"</formula>
    </cfRule>
    <cfRule type="expression" dxfId="1170" priority="1528">
      <formula>$Z4="Informe 4"</formula>
    </cfRule>
    <cfRule type="expression" dxfId="1169" priority="1529">
      <formula>$Z4="Informe 3"</formula>
    </cfRule>
    <cfRule type="expression" dxfId="1168" priority="1530">
      <formula>$Z4="Informe 2"</formula>
    </cfRule>
    <cfRule type="expression" dxfId="1167" priority="1531">
      <formula>$Z4="Informe 1"</formula>
    </cfRule>
    <cfRule type="expression" dxfId="1166" priority="1532">
      <formula>$Z4="Gráfico 10"</formula>
    </cfRule>
    <cfRule type="expression" dxfId="1165" priority="1533">
      <formula>$Z4="Gráfico 25"</formula>
    </cfRule>
    <cfRule type="expression" dxfId="1164" priority="1534">
      <formula>$Z4="Gráfico 24"</formula>
    </cfRule>
    <cfRule type="expression" dxfId="1163" priority="1535">
      <formula>$Z4="Gráfico 23"</formula>
    </cfRule>
    <cfRule type="expression" dxfId="1162" priority="1536">
      <formula>$Z4="Gráfico 22"</formula>
    </cfRule>
    <cfRule type="expression" dxfId="1161" priority="1537">
      <formula>$Z4="Gráfico 21"</formula>
    </cfRule>
    <cfRule type="expression" dxfId="1160" priority="1538">
      <formula>$Z4="Gráfico 20"</formula>
    </cfRule>
    <cfRule type="expression" dxfId="1159" priority="1539">
      <formula>$Z4="Gráfico 18"</formula>
    </cfRule>
    <cfRule type="expression" dxfId="1158" priority="1540">
      <formula>$Z4="Gráfico 19"</formula>
    </cfRule>
    <cfRule type="expression" dxfId="1157" priority="1541">
      <formula>$Z4="Gráfico 17"</formula>
    </cfRule>
    <cfRule type="expression" dxfId="1156" priority="1542">
      <formula>$Z4="Gráfico 16"</formula>
    </cfRule>
    <cfRule type="expression" dxfId="1155" priority="1543">
      <formula>$Z4="Gráfico 15"</formula>
    </cfRule>
    <cfRule type="expression" dxfId="1154" priority="1544">
      <formula>$Z4="Gráfico 14"</formula>
    </cfRule>
    <cfRule type="expression" dxfId="1153" priority="1545">
      <formula>$Z4="Gráfico 12"</formula>
    </cfRule>
    <cfRule type="expression" dxfId="1152" priority="1546">
      <formula>$Z4="Gráfico 13"</formula>
    </cfRule>
    <cfRule type="expression" dxfId="1151" priority="1547">
      <formula>$Z4="Gráfico 11"</formula>
    </cfRule>
    <cfRule type="expression" dxfId="1150" priority="1548">
      <formula>$Z4="Gráfico 9"</formula>
    </cfRule>
    <cfRule type="expression" dxfId="1149" priority="1549">
      <formula>$Z4="Gráfico 8"</formula>
    </cfRule>
    <cfRule type="expression" dxfId="1148" priority="1550">
      <formula>$Z4="Gráfico 7"</formula>
    </cfRule>
    <cfRule type="expression" dxfId="1147" priority="1551">
      <formula>$Z4="Gráfico 6"</formula>
    </cfRule>
    <cfRule type="expression" dxfId="1146" priority="1552">
      <formula>$Z4="Gráfico 4"</formula>
    </cfRule>
    <cfRule type="expression" dxfId="1145" priority="1553">
      <formula>$Z4="Gráfico 3"</formula>
    </cfRule>
    <cfRule type="expression" dxfId="1144" priority="1554">
      <formula>$Z4="Gráfico 2"</formula>
    </cfRule>
    <cfRule type="expression" dxfId="1143" priority="1555">
      <formula>$Z4="Gráfico 1"</formula>
    </cfRule>
    <cfRule type="expression" dxfId="1142" priority="1556">
      <formula>$Z4="Gráfico 5"</formula>
    </cfRule>
  </conditionalFormatting>
  <conditionalFormatting sqref="Y23">
    <cfRule type="expression" dxfId="1141" priority="1483">
      <formula>$Z23="Reporte 2"</formula>
    </cfRule>
    <cfRule type="expression" dxfId="1140" priority="1484">
      <formula>$Z23="Reporte 1"</formula>
    </cfRule>
    <cfRule type="expression" dxfId="1139" priority="1485">
      <formula>$Z23="Informe 10"</formula>
    </cfRule>
    <cfRule type="expression" dxfId="1138" priority="1486">
      <formula>$Z23="Informe 9"</formula>
    </cfRule>
    <cfRule type="expression" dxfId="1137" priority="1487">
      <formula>$Z23="Informe 8"</formula>
    </cfRule>
    <cfRule type="expression" dxfId="1136" priority="1488">
      <formula>$Z23="Informe 7"</formula>
    </cfRule>
    <cfRule type="expression" dxfId="1135" priority="1489">
      <formula>$Z23="Informe 6"</formula>
    </cfRule>
    <cfRule type="expression" dxfId="1134" priority="1490">
      <formula>$Z23="Informe 5"</formula>
    </cfRule>
    <cfRule type="expression" dxfId="1133" priority="1491">
      <formula>$Z23="Informe 4"</formula>
    </cfRule>
    <cfRule type="expression" dxfId="1132" priority="1492">
      <formula>$Z23="Informe 3"</formula>
    </cfRule>
    <cfRule type="expression" dxfId="1131" priority="1493">
      <formula>$Z23="Informe 2"</formula>
    </cfRule>
    <cfRule type="expression" dxfId="1130" priority="1494">
      <formula>$Z23="Informe 1"</formula>
    </cfRule>
    <cfRule type="expression" dxfId="1129" priority="1495">
      <formula>$Z23="Gráfico 10"</formula>
    </cfRule>
    <cfRule type="expression" dxfId="1128" priority="1496">
      <formula>$Z23="Gráfico 25"</formula>
    </cfRule>
    <cfRule type="expression" dxfId="1127" priority="1497">
      <formula>$Z23="Gráfico 24"</formula>
    </cfRule>
    <cfRule type="expression" dxfId="1126" priority="1498">
      <formula>$Z23="Gráfico 23"</formula>
    </cfRule>
    <cfRule type="expression" dxfId="1125" priority="1499">
      <formula>$Z23="Gráfico 22"</formula>
    </cfRule>
    <cfRule type="expression" dxfId="1124" priority="1500">
      <formula>$Z23="Gráfico 21"</formula>
    </cfRule>
    <cfRule type="expression" dxfId="1123" priority="1501">
      <formula>$Z23="Gráfico 20"</formula>
    </cfRule>
    <cfRule type="expression" dxfId="1122" priority="1502">
      <formula>$Z23="Gráfico 18"</formula>
    </cfRule>
    <cfRule type="expression" dxfId="1121" priority="1503">
      <formula>$Z23="Gráfico 19"</formula>
    </cfRule>
    <cfRule type="expression" dxfId="1120" priority="1504">
      <formula>$Z23="Gráfico 17"</formula>
    </cfRule>
    <cfRule type="expression" dxfId="1119" priority="1505">
      <formula>$Z23="Gráfico 16"</formula>
    </cfRule>
    <cfRule type="expression" dxfId="1118" priority="1506">
      <formula>$Z23="Gráfico 15"</formula>
    </cfRule>
    <cfRule type="expression" dxfId="1117" priority="1507">
      <formula>$Z23="Gráfico 14"</formula>
    </cfRule>
    <cfRule type="expression" dxfId="1116" priority="1508">
      <formula>$Z23="Gráfico 12"</formula>
    </cfRule>
    <cfRule type="expression" dxfId="1115" priority="1509">
      <formula>$Z23="Gráfico 13"</formula>
    </cfRule>
    <cfRule type="expression" dxfId="1114" priority="1510">
      <formula>$Z23="Gráfico 11"</formula>
    </cfRule>
    <cfRule type="expression" dxfId="1113" priority="1511">
      <formula>$Z23="Gráfico 9"</formula>
    </cfRule>
    <cfRule type="expression" dxfId="1112" priority="1512">
      <formula>$Z23="Gráfico 8"</formula>
    </cfRule>
    <cfRule type="expression" dxfId="1111" priority="1513">
      <formula>$Z23="Gráfico 7"</formula>
    </cfRule>
    <cfRule type="expression" dxfId="1110" priority="1514">
      <formula>$Z23="Gráfico 6"</formula>
    </cfRule>
    <cfRule type="expression" dxfId="1109" priority="1515">
      <formula>$Z23="Gráfico 4"</formula>
    </cfRule>
    <cfRule type="expression" dxfId="1108" priority="1516">
      <formula>$Z23="Gráfico 3"</formula>
    </cfRule>
    <cfRule type="expression" dxfId="1107" priority="1517">
      <formula>$Z23="Gráfico 2"</formula>
    </cfRule>
    <cfRule type="expression" dxfId="1106" priority="1518">
      <formula>$Z23="Gráfico 1"</formula>
    </cfRule>
    <cfRule type="expression" dxfId="1105" priority="1519">
      <formula>$Z23="Gráfico 5"</formula>
    </cfRule>
  </conditionalFormatting>
  <conditionalFormatting sqref="Y24">
    <cfRule type="expression" dxfId="1104" priority="1446">
      <formula>$Z24="Reporte 2"</formula>
    </cfRule>
    <cfRule type="expression" dxfId="1103" priority="1447">
      <formula>$Z24="Reporte 1"</formula>
    </cfRule>
    <cfRule type="expression" dxfId="1102" priority="1448">
      <formula>$Z24="Informe 10"</formula>
    </cfRule>
    <cfRule type="expression" dxfId="1101" priority="1449">
      <formula>$Z24="Informe 9"</formula>
    </cfRule>
    <cfRule type="expression" dxfId="1100" priority="1450">
      <formula>$Z24="Informe 8"</formula>
    </cfRule>
    <cfRule type="expression" dxfId="1099" priority="1451">
      <formula>$Z24="Informe 7"</formula>
    </cfRule>
    <cfRule type="expression" dxfId="1098" priority="1452">
      <formula>$Z24="Informe 6"</formula>
    </cfRule>
    <cfRule type="expression" dxfId="1097" priority="1453">
      <formula>$Z24="Informe 5"</formula>
    </cfRule>
    <cfRule type="expression" dxfId="1096" priority="1454">
      <formula>$Z24="Informe 4"</formula>
    </cfRule>
    <cfRule type="expression" dxfId="1095" priority="1455">
      <formula>$Z24="Informe 3"</formula>
    </cfRule>
    <cfRule type="expression" dxfId="1094" priority="1456">
      <formula>$Z24="Informe 2"</formula>
    </cfRule>
    <cfRule type="expression" dxfId="1093" priority="1457">
      <formula>$Z24="Informe 1"</formula>
    </cfRule>
    <cfRule type="expression" dxfId="1092" priority="1458">
      <formula>$Z24="Gráfico 10"</formula>
    </cfRule>
    <cfRule type="expression" dxfId="1091" priority="1459">
      <formula>$Z24="Gráfico 25"</formula>
    </cfRule>
    <cfRule type="expression" dxfId="1090" priority="1460">
      <formula>$Z24="Gráfico 24"</formula>
    </cfRule>
    <cfRule type="expression" dxfId="1089" priority="1461">
      <formula>$Z24="Gráfico 23"</formula>
    </cfRule>
    <cfRule type="expression" dxfId="1088" priority="1462">
      <formula>$Z24="Gráfico 22"</formula>
    </cfRule>
    <cfRule type="expression" dxfId="1087" priority="1463">
      <formula>$Z24="Gráfico 21"</formula>
    </cfRule>
    <cfRule type="expression" dxfId="1086" priority="1464">
      <formula>$Z24="Gráfico 20"</formula>
    </cfRule>
    <cfRule type="expression" dxfId="1085" priority="1465">
      <formula>$Z24="Gráfico 18"</formula>
    </cfRule>
    <cfRule type="expression" dxfId="1084" priority="1466">
      <formula>$Z24="Gráfico 19"</formula>
    </cfRule>
    <cfRule type="expression" dxfId="1083" priority="1467">
      <formula>$Z24="Gráfico 17"</formula>
    </cfRule>
    <cfRule type="expression" dxfId="1082" priority="1468">
      <formula>$Z24="Gráfico 16"</formula>
    </cfRule>
    <cfRule type="expression" dxfId="1081" priority="1469">
      <formula>$Z24="Gráfico 15"</formula>
    </cfRule>
    <cfRule type="expression" dxfId="1080" priority="1470">
      <formula>$Z24="Gráfico 14"</formula>
    </cfRule>
    <cfRule type="expression" dxfId="1079" priority="1471">
      <formula>$Z24="Gráfico 12"</formula>
    </cfRule>
    <cfRule type="expression" dxfId="1078" priority="1472">
      <formula>$Z24="Gráfico 13"</formula>
    </cfRule>
    <cfRule type="expression" dxfId="1077" priority="1473">
      <formula>$Z24="Gráfico 11"</formula>
    </cfRule>
    <cfRule type="expression" dxfId="1076" priority="1474">
      <formula>$Z24="Gráfico 9"</formula>
    </cfRule>
    <cfRule type="expression" dxfId="1075" priority="1475">
      <formula>$Z24="Gráfico 8"</formula>
    </cfRule>
    <cfRule type="expression" dxfId="1074" priority="1476">
      <formula>$Z24="Gráfico 7"</formula>
    </cfRule>
    <cfRule type="expression" dxfId="1073" priority="1477">
      <formula>$Z24="Gráfico 6"</formula>
    </cfRule>
    <cfRule type="expression" dxfId="1072" priority="1478">
      <formula>$Z24="Gráfico 4"</formula>
    </cfRule>
    <cfRule type="expression" dxfId="1071" priority="1479">
      <formula>$Z24="Gráfico 3"</formula>
    </cfRule>
    <cfRule type="expression" dxfId="1070" priority="1480">
      <formula>$Z24="Gráfico 2"</formula>
    </cfRule>
    <cfRule type="expression" dxfId="1069" priority="1481">
      <formula>$Z24="Gráfico 1"</formula>
    </cfRule>
    <cfRule type="expression" dxfId="1068" priority="1482">
      <formula>$Z24="Gráfico 5"</formula>
    </cfRule>
  </conditionalFormatting>
  <conditionalFormatting sqref="O34 V34:W34 Y34 Q34 S34 AL34:AL39">
    <cfRule type="expression" dxfId="1067" priority="1409">
      <formula>$Z34="Reporte 2"</formula>
    </cfRule>
    <cfRule type="expression" dxfId="1066" priority="1410">
      <formula>$Z34="Reporte 1"</formula>
    </cfRule>
    <cfRule type="expression" dxfId="1065" priority="1411">
      <formula>$Z34="Informe 10"</formula>
    </cfRule>
    <cfRule type="expression" dxfId="1064" priority="1412">
      <formula>$Z34="Informe 9"</formula>
    </cfRule>
    <cfRule type="expression" dxfId="1063" priority="1413">
      <formula>$Z34="Informe 8"</formula>
    </cfRule>
    <cfRule type="expression" dxfId="1062" priority="1414">
      <formula>$Z34="Informe 7"</formula>
    </cfRule>
    <cfRule type="expression" dxfId="1061" priority="1415">
      <formula>$Z34="Informe 6"</formula>
    </cfRule>
    <cfRule type="expression" dxfId="1060" priority="1416">
      <formula>$Z34="Informe 5"</formula>
    </cfRule>
    <cfRule type="expression" dxfId="1059" priority="1417">
      <formula>$Z34="Informe 4"</formula>
    </cfRule>
    <cfRule type="expression" dxfId="1058" priority="1418">
      <formula>$Z34="Informe 3"</formula>
    </cfRule>
    <cfRule type="expression" dxfId="1057" priority="1419">
      <formula>$Z34="Informe 2"</formula>
    </cfRule>
    <cfRule type="expression" dxfId="1056" priority="1420">
      <formula>$Z34="Informe 1"</formula>
    </cfRule>
    <cfRule type="expression" dxfId="1055" priority="1421">
      <formula>$Z34="Gráfico 10"</formula>
    </cfRule>
    <cfRule type="expression" dxfId="1054" priority="1422">
      <formula>$Z34="Gráfico 25"</formula>
    </cfRule>
    <cfRule type="expression" dxfId="1053" priority="1423">
      <formula>$Z34="Gráfico 24"</formula>
    </cfRule>
    <cfRule type="expression" dxfId="1052" priority="1424">
      <formula>$Z34="Gráfico 23"</formula>
    </cfRule>
    <cfRule type="expression" dxfId="1051" priority="1425">
      <formula>$Z34="Gráfico 22"</formula>
    </cfRule>
    <cfRule type="expression" dxfId="1050" priority="1426">
      <formula>$Z34="Gráfico 21"</formula>
    </cfRule>
    <cfRule type="expression" dxfId="1049" priority="1427">
      <formula>$Z34="Gráfico 20"</formula>
    </cfRule>
    <cfRule type="expression" dxfId="1048" priority="1428">
      <formula>$Z34="Gráfico 18"</formula>
    </cfRule>
    <cfRule type="expression" dxfId="1047" priority="1429">
      <formula>$Z34="Gráfico 19"</formula>
    </cfRule>
    <cfRule type="expression" dxfId="1046" priority="1430">
      <formula>$Z34="Gráfico 17"</formula>
    </cfRule>
    <cfRule type="expression" dxfId="1045" priority="1431">
      <formula>$Z34="Gráfico 16"</formula>
    </cfRule>
    <cfRule type="expression" dxfId="1044" priority="1432">
      <formula>$Z34="Gráfico 15"</formula>
    </cfRule>
    <cfRule type="expression" dxfId="1043" priority="1433">
      <formula>$Z34="Gráfico 14"</formula>
    </cfRule>
    <cfRule type="expression" dxfId="1042" priority="1434">
      <formula>$Z34="Gráfico 12"</formula>
    </cfRule>
    <cfRule type="expression" dxfId="1041" priority="1435">
      <formula>$Z34="Gráfico 13"</formula>
    </cfRule>
    <cfRule type="expression" dxfId="1040" priority="1436">
      <formula>$Z34="Gráfico 11"</formula>
    </cfRule>
    <cfRule type="expression" dxfId="1039" priority="1437">
      <formula>$Z34="Gráfico 9"</formula>
    </cfRule>
    <cfRule type="expression" dxfId="1038" priority="1438">
      <formula>$Z34="Gráfico 8"</formula>
    </cfRule>
    <cfRule type="expression" dxfId="1037" priority="1439">
      <formula>$Z34="Gráfico 7"</formula>
    </cfRule>
    <cfRule type="expression" dxfId="1036" priority="1440">
      <formula>$Z34="Gráfico 6"</formula>
    </cfRule>
    <cfRule type="expression" dxfId="1035" priority="1441">
      <formula>$Z34="Gráfico 4"</formula>
    </cfRule>
    <cfRule type="expression" dxfId="1034" priority="1442">
      <formula>$Z34="Gráfico 3"</formula>
    </cfRule>
    <cfRule type="expression" dxfId="1033" priority="1443">
      <formula>$Z34="Gráfico 2"</formula>
    </cfRule>
    <cfRule type="expression" dxfId="1032" priority="1444">
      <formula>$Z34="Gráfico 1"</formula>
    </cfRule>
    <cfRule type="expression" dxfId="1031" priority="1445">
      <formula>$Z34="Gráfico 5"</formula>
    </cfRule>
  </conditionalFormatting>
  <conditionalFormatting sqref="T34">
    <cfRule type="expression" dxfId="1030" priority="1372">
      <formula>$Z34="Reporte 2"</formula>
    </cfRule>
    <cfRule type="expression" dxfId="1029" priority="1373">
      <formula>$Z34="Reporte 1"</formula>
    </cfRule>
    <cfRule type="expression" dxfId="1028" priority="1374">
      <formula>$Z34="Informe 10"</formula>
    </cfRule>
    <cfRule type="expression" dxfId="1027" priority="1375">
      <formula>$Z34="Informe 9"</formula>
    </cfRule>
    <cfRule type="expression" dxfId="1026" priority="1376">
      <formula>$Z34="Informe 8"</formula>
    </cfRule>
    <cfRule type="expression" dxfId="1025" priority="1377">
      <formula>$Z34="Informe 7"</formula>
    </cfRule>
    <cfRule type="expression" dxfId="1024" priority="1378">
      <formula>$Z34="Informe 6"</formula>
    </cfRule>
    <cfRule type="expression" dxfId="1023" priority="1379">
      <formula>$Z34="Informe 5"</formula>
    </cfRule>
    <cfRule type="expression" dxfId="1022" priority="1380">
      <formula>$Z34="Informe 4"</formula>
    </cfRule>
    <cfRule type="expression" dxfId="1021" priority="1381">
      <formula>$Z34="Informe 3"</formula>
    </cfRule>
    <cfRule type="expression" dxfId="1020" priority="1382">
      <formula>$Z34="Informe 2"</formula>
    </cfRule>
    <cfRule type="expression" dxfId="1019" priority="1383">
      <formula>$Z34="Informe 1"</formula>
    </cfRule>
    <cfRule type="expression" dxfId="1018" priority="1384">
      <formula>$Z34="Gráfico 10"</formula>
    </cfRule>
    <cfRule type="expression" dxfId="1017" priority="1385">
      <formula>$Z34="Gráfico 25"</formula>
    </cfRule>
    <cfRule type="expression" dxfId="1016" priority="1386">
      <formula>$Z34="Gráfico 24"</formula>
    </cfRule>
    <cfRule type="expression" dxfId="1015" priority="1387">
      <formula>$Z34="Gráfico 23"</formula>
    </cfRule>
    <cfRule type="expression" dxfId="1014" priority="1388">
      <formula>$Z34="Gráfico 22"</formula>
    </cfRule>
    <cfRule type="expression" dxfId="1013" priority="1389">
      <formula>$Z34="Gráfico 21"</formula>
    </cfRule>
    <cfRule type="expression" dxfId="1012" priority="1390">
      <formula>$Z34="Gráfico 20"</formula>
    </cfRule>
    <cfRule type="expression" dxfId="1011" priority="1391">
      <formula>$Z34="Gráfico 18"</formula>
    </cfRule>
    <cfRule type="expression" dxfId="1010" priority="1392">
      <formula>$Z34="Gráfico 19"</formula>
    </cfRule>
    <cfRule type="expression" dxfId="1009" priority="1393">
      <formula>$Z34="Gráfico 17"</formula>
    </cfRule>
    <cfRule type="expression" dxfId="1008" priority="1394">
      <formula>$Z34="Gráfico 16"</formula>
    </cfRule>
    <cfRule type="expression" dxfId="1007" priority="1395">
      <formula>$Z34="Gráfico 15"</formula>
    </cfRule>
    <cfRule type="expression" dxfId="1006" priority="1396">
      <formula>$Z34="Gráfico 14"</formula>
    </cfRule>
    <cfRule type="expression" dxfId="1005" priority="1397">
      <formula>$Z34="Gráfico 12"</formula>
    </cfRule>
    <cfRule type="expression" dxfId="1004" priority="1398">
      <formula>$Z34="Gráfico 13"</formula>
    </cfRule>
    <cfRule type="expression" dxfId="1003" priority="1399">
      <formula>$Z34="Gráfico 11"</formula>
    </cfRule>
    <cfRule type="expression" dxfId="1002" priority="1400">
      <formula>$Z34="Gráfico 9"</formula>
    </cfRule>
    <cfRule type="expression" dxfId="1001" priority="1401">
      <formula>$Z34="Gráfico 8"</formula>
    </cfRule>
    <cfRule type="expression" dxfId="1000" priority="1402">
      <formula>$Z34="Gráfico 7"</formula>
    </cfRule>
    <cfRule type="expression" dxfId="999" priority="1403">
      <formula>$Z34="Gráfico 6"</formula>
    </cfRule>
    <cfRule type="expression" dxfId="998" priority="1404">
      <formula>$Z34="Gráfico 4"</formula>
    </cfRule>
    <cfRule type="expression" dxfId="997" priority="1405">
      <formula>$Z34="Gráfico 3"</formula>
    </cfRule>
    <cfRule type="expression" dxfId="996" priority="1406">
      <formula>$Z34="Gráfico 2"</formula>
    </cfRule>
    <cfRule type="expression" dxfId="995" priority="1407">
      <formula>$Z34="Gráfico 1"</formula>
    </cfRule>
    <cfRule type="expression" dxfId="994" priority="1408">
      <formula>$Z34="Gráfico 5"</formula>
    </cfRule>
  </conditionalFormatting>
  <conditionalFormatting sqref="N34">
    <cfRule type="expression" dxfId="993" priority="1224">
      <formula>$Z34="Reporte 2"</formula>
    </cfRule>
    <cfRule type="expression" dxfId="992" priority="1225">
      <formula>$Z34="Reporte 1"</formula>
    </cfRule>
    <cfRule type="expression" dxfId="991" priority="1226">
      <formula>$Z34="Informe 10"</formula>
    </cfRule>
    <cfRule type="expression" dxfId="990" priority="1227">
      <formula>$Z34="Informe 9"</formula>
    </cfRule>
    <cfRule type="expression" dxfId="989" priority="1228">
      <formula>$Z34="Informe 8"</formula>
    </cfRule>
    <cfRule type="expression" dxfId="988" priority="1229">
      <formula>$Z34="Informe 7"</formula>
    </cfRule>
    <cfRule type="expression" dxfId="987" priority="1230">
      <formula>$Z34="Informe 6"</formula>
    </cfRule>
    <cfRule type="expression" dxfId="986" priority="1231">
      <formula>$Z34="Informe 5"</formula>
    </cfRule>
    <cfRule type="expression" dxfId="985" priority="1232">
      <formula>$Z34="Informe 4"</formula>
    </cfRule>
    <cfRule type="expression" dxfId="984" priority="1233">
      <formula>$Z34="Informe 3"</formula>
    </cfRule>
    <cfRule type="expression" dxfId="983" priority="1234">
      <formula>$Z34="Informe 2"</formula>
    </cfRule>
    <cfRule type="expression" dxfId="982" priority="1235">
      <formula>$Z34="Informe 1"</formula>
    </cfRule>
    <cfRule type="expression" dxfId="981" priority="1236">
      <formula>$Z34="Gráfico 10"</formula>
    </cfRule>
    <cfRule type="expression" dxfId="980" priority="1237">
      <formula>$Z34="Gráfico 25"</formula>
    </cfRule>
    <cfRule type="expression" dxfId="979" priority="1238">
      <formula>$Z34="Gráfico 24"</formula>
    </cfRule>
    <cfRule type="expression" dxfId="978" priority="1239">
      <formula>$Z34="Gráfico 23"</formula>
    </cfRule>
    <cfRule type="expression" dxfId="977" priority="1240">
      <formula>$Z34="Gráfico 22"</formula>
    </cfRule>
    <cfRule type="expression" dxfId="976" priority="1241">
      <formula>$Z34="Gráfico 21"</formula>
    </cfRule>
    <cfRule type="expression" dxfId="975" priority="1242">
      <formula>$Z34="Gráfico 20"</formula>
    </cfRule>
    <cfRule type="expression" dxfId="974" priority="1243">
      <formula>$Z34="Gráfico 18"</formula>
    </cfRule>
    <cfRule type="expression" dxfId="973" priority="1244">
      <formula>$Z34="Gráfico 19"</formula>
    </cfRule>
    <cfRule type="expression" dxfId="972" priority="1245">
      <formula>$Z34="Gráfico 17"</formula>
    </cfRule>
    <cfRule type="expression" dxfId="971" priority="1246">
      <formula>$Z34="Gráfico 16"</formula>
    </cfRule>
    <cfRule type="expression" dxfId="970" priority="1247">
      <formula>$Z34="Gráfico 15"</formula>
    </cfRule>
    <cfRule type="expression" dxfId="969" priority="1248">
      <formula>$Z34="Gráfico 14"</formula>
    </cfRule>
    <cfRule type="expression" dxfId="968" priority="1249">
      <formula>$Z34="Gráfico 12"</formula>
    </cfRule>
    <cfRule type="expression" dxfId="967" priority="1250">
      <formula>$Z34="Gráfico 13"</formula>
    </cfRule>
    <cfRule type="expression" dxfId="966" priority="1251">
      <formula>$Z34="Gráfico 11"</formula>
    </cfRule>
    <cfRule type="expression" dxfId="965" priority="1252">
      <formula>$Z34="Gráfico 9"</formula>
    </cfRule>
    <cfRule type="expression" dxfId="964" priority="1253">
      <formula>$Z34="Gráfico 8"</formula>
    </cfRule>
    <cfRule type="expression" dxfId="963" priority="1254">
      <formula>$Z34="Gráfico 7"</formula>
    </cfRule>
    <cfRule type="expression" dxfId="962" priority="1255">
      <formula>$Z34="Gráfico 6"</formula>
    </cfRule>
    <cfRule type="expression" dxfId="961" priority="1256">
      <formula>$Z34="Gráfico 4"</formula>
    </cfRule>
    <cfRule type="expression" dxfId="960" priority="1257">
      <formula>$Z34="Gráfico 3"</formula>
    </cfRule>
    <cfRule type="expression" dxfId="959" priority="1258">
      <formula>$Z34="Gráfico 2"</formula>
    </cfRule>
    <cfRule type="expression" dxfId="958" priority="1259">
      <formula>$Z34="Gráfico 1"</formula>
    </cfRule>
    <cfRule type="expression" dxfId="957" priority="1260">
      <formula>$Z34="Gráfico 5"</formula>
    </cfRule>
  </conditionalFormatting>
  <conditionalFormatting sqref="O35">
    <cfRule type="expression" dxfId="956" priority="963">
      <formula>$Z35="Reporte 2"</formula>
    </cfRule>
    <cfRule type="expression" dxfId="955" priority="964">
      <formula>$Z35="Reporte 1"</formula>
    </cfRule>
    <cfRule type="expression" dxfId="954" priority="965">
      <formula>$Z35="Informe 10"</formula>
    </cfRule>
    <cfRule type="expression" dxfId="953" priority="966">
      <formula>$Z35="Informe 9"</formula>
    </cfRule>
    <cfRule type="expression" dxfId="952" priority="967">
      <formula>$Z35="Informe 8"</formula>
    </cfRule>
    <cfRule type="expression" dxfId="951" priority="968">
      <formula>$Z35="Informe 7"</formula>
    </cfRule>
    <cfRule type="expression" dxfId="950" priority="969">
      <formula>$Z35="Informe 6"</formula>
    </cfRule>
    <cfRule type="expression" dxfId="949" priority="970">
      <formula>$Z35="Informe 5"</formula>
    </cfRule>
    <cfRule type="expression" dxfId="948" priority="971">
      <formula>$Z35="Informe 4"</formula>
    </cfRule>
    <cfRule type="expression" dxfId="947" priority="972">
      <formula>$Z35="Informe 3"</formula>
    </cfRule>
    <cfRule type="expression" dxfId="946" priority="973">
      <formula>$Z35="Informe 2"</formula>
    </cfRule>
    <cfRule type="expression" dxfId="945" priority="974">
      <formula>$Z35="Informe 1"</formula>
    </cfRule>
    <cfRule type="expression" dxfId="944" priority="975">
      <formula>$Z35="Gráfico 10"</formula>
    </cfRule>
    <cfRule type="expression" dxfId="943" priority="976">
      <formula>$Z35="Gráfico 25"</formula>
    </cfRule>
    <cfRule type="expression" dxfId="942" priority="977">
      <formula>$Z35="Gráfico 24"</formula>
    </cfRule>
    <cfRule type="expression" dxfId="941" priority="978">
      <formula>$Z35="Gráfico 23"</formula>
    </cfRule>
    <cfRule type="expression" dxfId="940" priority="979">
      <formula>$Z35="Gráfico 22"</formula>
    </cfRule>
    <cfRule type="expression" dxfId="939" priority="980">
      <formula>$Z35="Gráfico 21"</formula>
    </cfRule>
    <cfRule type="expression" dxfId="938" priority="981">
      <formula>$Z35="Gráfico 20"</formula>
    </cfRule>
    <cfRule type="expression" dxfId="937" priority="982">
      <formula>$Z35="Gráfico 18"</formula>
    </cfRule>
    <cfRule type="expression" dxfId="936" priority="983">
      <formula>$Z35="Gráfico 19"</formula>
    </cfRule>
    <cfRule type="expression" dxfId="935" priority="984">
      <formula>$Z35="Gráfico 17"</formula>
    </cfRule>
    <cfRule type="expression" dxfId="934" priority="985">
      <formula>$Z35="Gráfico 16"</formula>
    </cfRule>
    <cfRule type="expression" dxfId="933" priority="986">
      <formula>$Z35="Gráfico 15"</formula>
    </cfRule>
    <cfRule type="expression" dxfId="932" priority="987">
      <formula>$Z35="Gráfico 14"</formula>
    </cfRule>
    <cfRule type="expression" dxfId="931" priority="988">
      <formula>$Z35="Gráfico 12"</formula>
    </cfRule>
    <cfRule type="expression" dxfId="930" priority="989">
      <formula>$Z35="Gráfico 13"</formula>
    </cfRule>
    <cfRule type="expression" dxfId="929" priority="990">
      <formula>$Z35="Gráfico 11"</formula>
    </cfRule>
    <cfRule type="expression" dxfId="928" priority="991">
      <formula>$Z35="Gráfico 9"</formula>
    </cfRule>
    <cfRule type="expression" dxfId="927" priority="992">
      <formula>$Z35="Gráfico 8"</formula>
    </cfRule>
    <cfRule type="expression" dxfId="926" priority="993">
      <formula>$Z35="Gráfico 7"</formula>
    </cfRule>
    <cfRule type="expression" dxfId="925" priority="994">
      <formula>$Z35="Gráfico 6"</formula>
    </cfRule>
    <cfRule type="expression" dxfId="924" priority="995">
      <formula>$Z35="Gráfico 4"</formula>
    </cfRule>
    <cfRule type="expression" dxfId="923" priority="996">
      <formula>$Z35="Gráfico 3"</formula>
    </cfRule>
    <cfRule type="expression" dxfId="922" priority="997">
      <formula>$Z35="Gráfico 2"</formula>
    </cfRule>
    <cfRule type="expression" dxfId="921" priority="998">
      <formula>$Z35="Gráfico 1"</formula>
    </cfRule>
    <cfRule type="expression" dxfId="920" priority="999">
      <formula>$Z35="Gráfico 5"</formula>
    </cfRule>
  </conditionalFormatting>
  <conditionalFormatting sqref="O35">
    <cfRule type="expression" dxfId="919" priority="926">
      <formula>$Z35="Reporte 2"</formula>
    </cfRule>
    <cfRule type="expression" dxfId="918" priority="927">
      <formula>$Z35="Reporte 1"</formula>
    </cfRule>
    <cfRule type="expression" dxfId="917" priority="928">
      <formula>$Z35="Informe 10"</formula>
    </cfRule>
    <cfRule type="expression" dxfId="916" priority="929">
      <formula>$Z35="Informe 9"</formula>
    </cfRule>
    <cfRule type="expression" dxfId="915" priority="930">
      <formula>$Z35="Informe 8"</formula>
    </cfRule>
    <cfRule type="expression" dxfId="914" priority="931">
      <formula>$Z35="Informe 7"</formula>
    </cfRule>
    <cfRule type="expression" dxfId="913" priority="932">
      <formula>$Z35="Informe 6"</formula>
    </cfRule>
    <cfRule type="expression" dxfId="912" priority="933">
      <formula>$Z35="Informe 5"</formula>
    </cfRule>
    <cfRule type="expression" dxfId="911" priority="934">
      <formula>$Z35="Informe 4"</formula>
    </cfRule>
    <cfRule type="expression" dxfId="910" priority="935">
      <formula>$Z35="Informe 3"</formula>
    </cfRule>
    <cfRule type="expression" dxfId="909" priority="936">
      <formula>$Z35="Informe 2"</formula>
    </cfRule>
    <cfRule type="expression" dxfId="908" priority="937">
      <formula>$Z35="Informe 1"</formula>
    </cfRule>
    <cfRule type="expression" dxfId="907" priority="938">
      <formula>$Z35="Gráfico 10"</formula>
    </cfRule>
    <cfRule type="expression" dxfId="906" priority="939">
      <formula>$Z35="Gráfico 25"</formula>
    </cfRule>
    <cfRule type="expression" dxfId="905" priority="940">
      <formula>$Z35="Gráfico 24"</formula>
    </cfRule>
    <cfRule type="expression" dxfId="904" priority="941">
      <formula>$Z35="Gráfico 23"</formula>
    </cfRule>
    <cfRule type="expression" dxfId="903" priority="942">
      <formula>$Z35="Gráfico 22"</formula>
    </cfRule>
    <cfRule type="expression" dxfId="902" priority="943">
      <formula>$Z35="Gráfico 21"</formula>
    </cfRule>
    <cfRule type="expression" dxfId="901" priority="944">
      <formula>$Z35="Gráfico 20"</formula>
    </cfRule>
    <cfRule type="expression" dxfId="900" priority="945">
      <formula>$Z35="Gráfico 18"</formula>
    </cfRule>
    <cfRule type="expression" dxfId="899" priority="946">
      <formula>$Z35="Gráfico 19"</formula>
    </cfRule>
    <cfRule type="expression" dxfId="898" priority="947">
      <formula>$Z35="Gráfico 17"</formula>
    </cfRule>
    <cfRule type="expression" dxfId="897" priority="948">
      <formula>$Z35="Gráfico 16"</formula>
    </cfRule>
    <cfRule type="expression" dxfId="896" priority="949">
      <formula>$Z35="Gráfico 15"</formula>
    </cfRule>
    <cfRule type="expression" dxfId="895" priority="950">
      <formula>$Z35="Gráfico 14"</formula>
    </cfRule>
    <cfRule type="expression" dxfId="894" priority="951">
      <formula>$Z35="Gráfico 12"</formula>
    </cfRule>
    <cfRule type="expression" dxfId="893" priority="952">
      <formula>$Z35="Gráfico 13"</formula>
    </cfRule>
    <cfRule type="expression" dxfId="892" priority="953">
      <formula>$Z35="Gráfico 11"</formula>
    </cfRule>
    <cfRule type="expression" dxfId="891" priority="954">
      <formula>$Z35="Gráfico 9"</formula>
    </cfRule>
    <cfRule type="expression" dxfId="890" priority="955">
      <formula>$Z35="Gráfico 8"</formula>
    </cfRule>
    <cfRule type="expression" dxfId="889" priority="956">
      <formula>$Z35="Gráfico 7"</formula>
    </cfRule>
    <cfRule type="expression" dxfId="888" priority="957">
      <formula>$Z35="Gráfico 6"</formula>
    </cfRule>
    <cfRule type="expression" dxfId="887" priority="958">
      <formula>$Z35="Gráfico 4"</formula>
    </cfRule>
    <cfRule type="expression" dxfId="886" priority="959">
      <formula>$Z35="Gráfico 3"</formula>
    </cfRule>
    <cfRule type="expression" dxfId="885" priority="960">
      <formula>$Z35="Gráfico 2"</formula>
    </cfRule>
    <cfRule type="expression" dxfId="884" priority="961">
      <formula>$Z35="Gráfico 1"</formula>
    </cfRule>
    <cfRule type="expression" dxfId="883" priority="962">
      <formula>$Z35="Gráfico 5"</formula>
    </cfRule>
  </conditionalFormatting>
  <conditionalFormatting sqref="M4:M8">
    <cfRule type="expression" dxfId="882" priority="815">
      <formula>$Z4="Reporte 2"</formula>
    </cfRule>
    <cfRule type="expression" dxfId="881" priority="816">
      <formula>$Z4="Reporte 1"</formula>
    </cfRule>
    <cfRule type="expression" dxfId="880" priority="817">
      <formula>$Z4="Informe 10"</formula>
    </cfRule>
    <cfRule type="expression" dxfId="879" priority="818">
      <formula>$Z4="Informe 9"</formula>
    </cfRule>
    <cfRule type="expression" dxfId="878" priority="819">
      <formula>$Z4="Informe 8"</formula>
    </cfRule>
    <cfRule type="expression" dxfId="877" priority="820">
      <formula>$Z4="Informe 7"</formula>
    </cfRule>
    <cfRule type="expression" dxfId="876" priority="821">
      <formula>$Z4="Informe 6"</formula>
    </cfRule>
    <cfRule type="expression" dxfId="875" priority="822">
      <formula>$Z4="Informe 5"</formula>
    </cfRule>
    <cfRule type="expression" dxfId="874" priority="823">
      <formula>$Z4="Informe 4"</formula>
    </cfRule>
    <cfRule type="expression" dxfId="873" priority="824">
      <formula>$Z4="Informe 3"</formula>
    </cfRule>
    <cfRule type="expression" dxfId="872" priority="825">
      <formula>$Z4="Informe 2"</formula>
    </cfRule>
    <cfRule type="expression" dxfId="871" priority="826">
      <formula>$Z4="Informe 1"</formula>
    </cfRule>
    <cfRule type="expression" dxfId="870" priority="827">
      <formula>$Z4="Gráfico 10"</formula>
    </cfRule>
    <cfRule type="expression" dxfId="869" priority="828">
      <formula>$Z4="Gráfico 25"</formula>
    </cfRule>
    <cfRule type="expression" dxfId="868" priority="829">
      <formula>$Z4="Gráfico 24"</formula>
    </cfRule>
    <cfRule type="expression" dxfId="867" priority="830">
      <formula>$Z4="Gráfico 23"</formula>
    </cfRule>
    <cfRule type="expression" dxfId="866" priority="831">
      <formula>$Z4="Gráfico 22"</formula>
    </cfRule>
    <cfRule type="expression" dxfId="865" priority="832">
      <formula>$Z4="Gráfico 21"</formula>
    </cfRule>
    <cfRule type="expression" dxfId="864" priority="833">
      <formula>$Z4="Gráfico 20"</formula>
    </cfRule>
    <cfRule type="expression" dxfId="863" priority="834">
      <formula>$Z4="Gráfico 18"</formula>
    </cfRule>
    <cfRule type="expression" dxfId="862" priority="835">
      <formula>$Z4="Gráfico 19"</formula>
    </cfRule>
    <cfRule type="expression" dxfId="861" priority="836">
      <formula>$Z4="Gráfico 17"</formula>
    </cfRule>
    <cfRule type="expression" dxfId="860" priority="837">
      <formula>$Z4="Gráfico 16"</formula>
    </cfRule>
    <cfRule type="expression" dxfId="859" priority="838">
      <formula>$Z4="Gráfico 15"</formula>
    </cfRule>
    <cfRule type="expression" dxfId="858" priority="839">
      <formula>$Z4="Gráfico 14"</formula>
    </cfRule>
    <cfRule type="expression" dxfId="857" priority="840">
      <formula>$Z4="Gráfico 12"</formula>
    </cfRule>
    <cfRule type="expression" dxfId="856" priority="841">
      <formula>$Z4="Gráfico 13"</formula>
    </cfRule>
    <cfRule type="expression" dxfId="855" priority="842">
      <formula>$Z4="Gráfico 11"</formula>
    </cfRule>
    <cfRule type="expression" dxfId="854" priority="843">
      <formula>$Z4="Gráfico 9"</formula>
    </cfRule>
    <cfRule type="expression" dxfId="853" priority="844">
      <formula>$Z4="Gráfico 8"</formula>
    </cfRule>
    <cfRule type="expression" dxfId="852" priority="845">
      <formula>$Z4="Gráfico 7"</formula>
    </cfRule>
    <cfRule type="expression" dxfId="851" priority="846">
      <formula>$Z4="Gráfico 6"</formula>
    </cfRule>
    <cfRule type="expression" dxfId="850" priority="847">
      <formula>$Z4="Gráfico 4"</formula>
    </cfRule>
    <cfRule type="expression" dxfId="849" priority="848">
      <formula>$Z4="Gráfico 3"</formula>
    </cfRule>
    <cfRule type="expression" dxfId="848" priority="849">
      <formula>$Z4="Gráfico 2"</formula>
    </cfRule>
    <cfRule type="expression" dxfId="847" priority="850">
      <formula>$Z4="Gráfico 1"</formula>
    </cfRule>
    <cfRule type="expression" dxfId="846" priority="851">
      <formula>$Z4="Gráfico 5"</formula>
    </cfRule>
  </conditionalFormatting>
  <conditionalFormatting sqref="M9">
    <cfRule type="expression" dxfId="845" priority="778">
      <formula>$Z9="Reporte 2"</formula>
    </cfRule>
    <cfRule type="expression" dxfId="844" priority="779">
      <formula>$Z9="Reporte 1"</formula>
    </cfRule>
    <cfRule type="expression" dxfId="843" priority="780">
      <formula>$Z9="Informe 10"</formula>
    </cfRule>
    <cfRule type="expression" dxfId="842" priority="781">
      <formula>$Z9="Informe 9"</formula>
    </cfRule>
    <cfRule type="expression" dxfId="841" priority="782">
      <formula>$Z9="Informe 8"</formula>
    </cfRule>
    <cfRule type="expression" dxfId="840" priority="783">
      <formula>$Z9="Informe 7"</formula>
    </cfRule>
    <cfRule type="expression" dxfId="839" priority="784">
      <formula>$Z9="Informe 6"</formula>
    </cfRule>
    <cfRule type="expression" dxfId="838" priority="785">
      <formula>$Z9="Informe 5"</formula>
    </cfRule>
    <cfRule type="expression" dxfId="837" priority="786">
      <formula>$Z9="Informe 4"</formula>
    </cfRule>
    <cfRule type="expression" dxfId="836" priority="787">
      <formula>$Z9="Informe 3"</formula>
    </cfRule>
    <cfRule type="expression" dxfId="835" priority="788">
      <formula>$Z9="Informe 2"</formula>
    </cfRule>
    <cfRule type="expression" dxfId="834" priority="789">
      <formula>$Z9="Informe 1"</formula>
    </cfRule>
    <cfRule type="expression" dxfId="833" priority="790">
      <formula>$Z9="Gráfico 10"</formula>
    </cfRule>
    <cfRule type="expression" dxfId="832" priority="791">
      <formula>$Z9="Gráfico 25"</formula>
    </cfRule>
    <cfRule type="expression" dxfId="831" priority="792">
      <formula>$Z9="Gráfico 24"</formula>
    </cfRule>
    <cfRule type="expression" dxfId="830" priority="793">
      <formula>$Z9="Gráfico 23"</formula>
    </cfRule>
    <cfRule type="expression" dxfId="829" priority="794">
      <formula>$Z9="Gráfico 22"</formula>
    </cfRule>
    <cfRule type="expression" dxfId="828" priority="795">
      <formula>$Z9="Gráfico 21"</formula>
    </cfRule>
    <cfRule type="expression" dxfId="827" priority="796">
      <formula>$Z9="Gráfico 20"</formula>
    </cfRule>
    <cfRule type="expression" dxfId="826" priority="797">
      <formula>$Z9="Gráfico 18"</formula>
    </cfRule>
    <cfRule type="expression" dxfId="825" priority="798">
      <formula>$Z9="Gráfico 19"</formula>
    </cfRule>
    <cfRule type="expression" dxfId="824" priority="799">
      <formula>$Z9="Gráfico 17"</formula>
    </cfRule>
    <cfRule type="expression" dxfId="823" priority="800">
      <formula>$Z9="Gráfico 16"</formula>
    </cfRule>
    <cfRule type="expression" dxfId="822" priority="801">
      <formula>$Z9="Gráfico 15"</formula>
    </cfRule>
    <cfRule type="expression" dxfId="821" priority="802">
      <formula>$Z9="Gráfico 14"</formula>
    </cfRule>
    <cfRule type="expression" dxfId="820" priority="803">
      <formula>$Z9="Gráfico 12"</formula>
    </cfRule>
    <cfRule type="expression" dxfId="819" priority="804">
      <formula>$Z9="Gráfico 13"</formula>
    </cfRule>
    <cfRule type="expression" dxfId="818" priority="805">
      <formula>$Z9="Gráfico 11"</formula>
    </cfRule>
    <cfRule type="expression" dxfId="817" priority="806">
      <formula>$Z9="Gráfico 9"</formula>
    </cfRule>
    <cfRule type="expression" dxfId="816" priority="807">
      <formula>$Z9="Gráfico 8"</formula>
    </cfRule>
    <cfRule type="expression" dxfId="815" priority="808">
      <formula>$Z9="Gráfico 7"</formula>
    </cfRule>
    <cfRule type="expression" dxfId="814" priority="809">
      <formula>$Z9="Gráfico 6"</formula>
    </cfRule>
    <cfRule type="expression" dxfId="813" priority="810">
      <formula>$Z9="Gráfico 4"</formula>
    </cfRule>
    <cfRule type="expression" dxfId="812" priority="811">
      <formula>$Z9="Gráfico 3"</formula>
    </cfRule>
    <cfRule type="expression" dxfId="811" priority="812">
      <formula>$Z9="Gráfico 2"</formula>
    </cfRule>
    <cfRule type="expression" dxfId="810" priority="813">
      <formula>$Z9="Gráfico 1"</formula>
    </cfRule>
    <cfRule type="expression" dxfId="809" priority="814">
      <formula>$Z9="Gráfico 5"</formula>
    </cfRule>
  </conditionalFormatting>
  <conditionalFormatting sqref="M10">
    <cfRule type="expression" dxfId="808" priority="741">
      <formula>$Z10="Reporte 2"</formula>
    </cfRule>
    <cfRule type="expression" dxfId="807" priority="742">
      <formula>$Z10="Reporte 1"</formula>
    </cfRule>
    <cfRule type="expression" dxfId="806" priority="743">
      <formula>$Z10="Informe 10"</formula>
    </cfRule>
    <cfRule type="expression" dxfId="805" priority="744">
      <formula>$Z10="Informe 9"</formula>
    </cfRule>
    <cfRule type="expression" dxfId="804" priority="745">
      <formula>$Z10="Informe 8"</formula>
    </cfRule>
    <cfRule type="expression" dxfId="803" priority="746">
      <formula>$Z10="Informe 7"</formula>
    </cfRule>
    <cfRule type="expression" dxfId="802" priority="747">
      <formula>$Z10="Informe 6"</formula>
    </cfRule>
    <cfRule type="expression" dxfId="801" priority="748">
      <formula>$Z10="Informe 5"</formula>
    </cfRule>
    <cfRule type="expression" dxfId="800" priority="749">
      <formula>$Z10="Informe 4"</formula>
    </cfRule>
    <cfRule type="expression" dxfId="799" priority="750">
      <formula>$Z10="Informe 3"</formula>
    </cfRule>
    <cfRule type="expression" dxfId="798" priority="751">
      <formula>$Z10="Informe 2"</formula>
    </cfRule>
    <cfRule type="expression" dxfId="797" priority="752">
      <formula>$Z10="Informe 1"</formula>
    </cfRule>
    <cfRule type="expression" dxfId="796" priority="753">
      <formula>$Z10="Gráfico 10"</formula>
    </cfRule>
    <cfRule type="expression" dxfId="795" priority="754">
      <formula>$Z10="Gráfico 25"</formula>
    </cfRule>
    <cfRule type="expression" dxfId="794" priority="755">
      <formula>$Z10="Gráfico 24"</formula>
    </cfRule>
    <cfRule type="expression" dxfId="793" priority="756">
      <formula>$Z10="Gráfico 23"</formula>
    </cfRule>
    <cfRule type="expression" dxfId="792" priority="757">
      <formula>$Z10="Gráfico 22"</formula>
    </cfRule>
    <cfRule type="expression" dxfId="791" priority="758">
      <formula>$Z10="Gráfico 21"</formula>
    </cfRule>
    <cfRule type="expression" dxfId="790" priority="759">
      <formula>$Z10="Gráfico 20"</formula>
    </cfRule>
    <cfRule type="expression" dxfId="789" priority="760">
      <formula>$Z10="Gráfico 18"</formula>
    </cfRule>
    <cfRule type="expression" dxfId="788" priority="761">
      <formula>$Z10="Gráfico 19"</formula>
    </cfRule>
    <cfRule type="expression" dxfId="787" priority="762">
      <formula>$Z10="Gráfico 17"</formula>
    </cfRule>
    <cfRule type="expression" dxfId="786" priority="763">
      <formula>$Z10="Gráfico 16"</formula>
    </cfRule>
    <cfRule type="expression" dxfId="785" priority="764">
      <formula>$Z10="Gráfico 15"</formula>
    </cfRule>
    <cfRule type="expression" dxfId="784" priority="765">
      <formula>$Z10="Gráfico 14"</formula>
    </cfRule>
    <cfRule type="expression" dxfId="783" priority="766">
      <formula>$Z10="Gráfico 12"</formula>
    </cfRule>
    <cfRule type="expression" dxfId="782" priority="767">
      <formula>$Z10="Gráfico 13"</formula>
    </cfRule>
    <cfRule type="expression" dxfId="781" priority="768">
      <formula>$Z10="Gráfico 11"</formula>
    </cfRule>
    <cfRule type="expression" dxfId="780" priority="769">
      <formula>$Z10="Gráfico 9"</formula>
    </cfRule>
    <cfRule type="expression" dxfId="779" priority="770">
      <formula>$Z10="Gráfico 8"</formula>
    </cfRule>
    <cfRule type="expression" dxfId="778" priority="771">
      <formula>$Z10="Gráfico 7"</formula>
    </cfRule>
    <cfRule type="expression" dxfId="777" priority="772">
      <formula>$Z10="Gráfico 6"</formula>
    </cfRule>
    <cfRule type="expression" dxfId="776" priority="773">
      <formula>$Z10="Gráfico 4"</formula>
    </cfRule>
    <cfRule type="expression" dxfId="775" priority="774">
      <formula>$Z10="Gráfico 3"</formula>
    </cfRule>
    <cfRule type="expression" dxfId="774" priority="775">
      <formula>$Z10="Gráfico 2"</formula>
    </cfRule>
    <cfRule type="expression" dxfId="773" priority="776">
      <formula>$Z10="Gráfico 1"</formula>
    </cfRule>
    <cfRule type="expression" dxfId="772" priority="777">
      <formula>$Z10="Gráfico 5"</formula>
    </cfRule>
  </conditionalFormatting>
  <conditionalFormatting sqref="M11">
    <cfRule type="expression" dxfId="771" priority="704">
      <formula>$Z11="Reporte 2"</formula>
    </cfRule>
    <cfRule type="expression" dxfId="770" priority="705">
      <formula>$Z11="Reporte 1"</formula>
    </cfRule>
    <cfRule type="expression" dxfId="769" priority="706">
      <formula>$Z11="Informe 10"</formula>
    </cfRule>
    <cfRule type="expression" dxfId="768" priority="707">
      <formula>$Z11="Informe 9"</formula>
    </cfRule>
    <cfRule type="expression" dxfId="767" priority="708">
      <formula>$Z11="Informe 8"</formula>
    </cfRule>
    <cfRule type="expression" dxfId="766" priority="709">
      <formula>$Z11="Informe 7"</formula>
    </cfRule>
    <cfRule type="expression" dxfId="765" priority="710">
      <formula>$Z11="Informe 6"</formula>
    </cfRule>
    <cfRule type="expression" dxfId="764" priority="711">
      <formula>$Z11="Informe 5"</formula>
    </cfRule>
    <cfRule type="expression" dxfId="763" priority="712">
      <formula>$Z11="Informe 4"</formula>
    </cfRule>
    <cfRule type="expression" dxfId="762" priority="713">
      <formula>$Z11="Informe 3"</formula>
    </cfRule>
    <cfRule type="expression" dxfId="761" priority="714">
      <formula>$Z11="Informe 2"</formula>
    </cfRule>
    <cfRule type="expression" dxfId="760" priority="715">
      <formula>$Z11="Informe 1"</formula>
    </cfRule>
    <cfRule type="expression" dxfId="759" priority="716">
      <formula>$Z11="Gráfico 10"</formula>
    </cfRule>
    <cfRule type="expression" dxfId="758" priority="717">
      <formula>$Z11="Gráfico 25"</formula>
    </cfRule>
    <cfRule type="expression" dxfId="757" priority="718">
      <formula>$Z11="Gráfico 24"</formula>
    </cfRule>
    <cfRule type="expression" dxfId="756" priority="719">
      <formula>$Z11="Gráfico 23"</formula>
    </cfRule>
    <cfRule type="expression" dxfId="755" priority="720">
      <formula>$Z11="Gráfico 22"</formula>
    </cfRule>
    <cfRule type="expression" dxfId="754" priority="721">
      <formula>$Z11="Gráfico 21"</formula>
    </cfRule>
    <cfRule type="expression" dxfId="753" priority="722">
      <formula>$Z11="Gráfico 20"</formula>
    </cfRule>
    <cfRule type="expression" dxfId="752" priority="723">
      <formula>$Z11="Gráfico 18"</formula>
    </cfRule>
    <cfRule type="expression" dxfId="751" priority="724">
      <formula>$Z11="Gráfico 19"</formula>
    </cfRule>
    <cfRule type="expression" dxfId="750" priority="725">
      <formula>$Z11="Gráfico 17"</formula>
    </cfRule>
    <cfRule type="expression" dxfId="749" priority="726">
      <formula>$Z11="Gráfico 16"</formula>
    </cfRule>
    <cfRule type="expression" dxfId="748" priority="727">
      <formula>$Z11="Gráfico 15"</formula>
    </cfRule>
    <cfRule type="expression" dxfId="747" priority="728">
      <formula>$Z11="Gráfico 14"</formula>
    </cfRule>
    <cfRule type="expression" dxfId="746" priority="729">
      <formula>$Z11="Gráfico 12"</formula>
    </cfRule>
    <cfRule type="expression" dxfId="745" priority="730">
      <formula>$Z11="Gráfico 13"</formula>
    </cfRule>
    <cfRule type="expression" dxfId="744" priority="731">
      <formula>$Z11="Gráfico 11"</formula>
    </cfRule>
    <cfRule type="expression" dxfId="743" priority="732">
      <formula>$Z11="Gráfico 9"</formula>
    </cfRule>
    <cfRule type="expression" dxfId="742" priority="733">
      <formula>$Z11="Gráfico 8"</formula>
    </cfRule>
    <cfRule type="expression" dxfId="741" priority="734">
      <formula>$Z11="Gráfico 7"</formula>
    </cfRule>
    <cfRule type="expression" dxfId="740" priority="735">
      <formula>$Z11="Gráfico 6"</formula>
    </cfRule>
    <cfRule type="expression" dxfId="739" priority="736">
      <formula>$Z11="Gráfico 4"</formula>
    </cfRule>
    <cfRule type="expression" dxfId="738" priority="737">
      <formula>$Z11="Gráfico 3"</formula>
    </cfRule>
    <cfRule type="expression" dxfId="737" priority="738">
      <formula>$Z11="Gráfico 2"</formula>
    </cfRule>
    <cfRule type="expression" dxfId="736" priority="739">
      <formula>$Z11="Gráfico 1"</formula>
    </cfRule>
    <cfRule type="expression" dxfId="735" priority="740">
      <formula>$Z11="Gráfico 5"</formula>
    </cfRule>
  </conditionalFormatting>
  <conditionalFormatting sqref="M12">
    <cfRule type="expression" dxfId="734" priority="667">
      <formula>$Z12="Reporte 2"</formula>
    </cfRule>
    <cfRule type="expression" dxfId="733" priority="668">
      <formula>$Z12="Reporte 1"</formula>
    </cfRule>
    <cfRule type="expression" dxfId="732" priority="669">
      <formula>$Z12="Informe 10"</formula>
    </cfRule>
    <cfRule type="expression" dxfId="731" priority="670">
      <formula>$Z12="Informe 9"</formula>
    </cfRule>
    <cfRule type="expression" dxfId="730" priority="671">
      <formula>$Z12="Informe 8"</formula>
    </cfRule>
    <cfRule type="expression" dxfId="729" priority="672">
      <formula>$Z12="Informe 7"</formula>
    </cfRule>
    <cfRule type="expression" dxfId="728" priority="673">
      <formula>$Z12="Informe 6"</formula>
    </cfRule>
    <cfRule type="expression" dxfId="727" priority="674">
      <formula>$Z12="Informe 5"</formula>
    </cfRule>
    <cfRule type="expression" dxfId="726" priority="675">
      <formula>$Z12="Informe 4"</formula>
    </cfRule>
    <cfRule type="expression" dxfId="725" priority="676">
      <formula>$Z12="Informe 3"</formula>
    </cfRule>
    <cfRule type="expression" dxfId="724" priority="677">
      <formula>$Z12="Informe 2"</formula>
    </cfRule>
    <cfRule type="expression" dxfId="723" priority="678">
      <formula>$Z12="Informe 1"</formula>
    </cfRule>
    <cfRule type="expression" dxfId="722" priority="679">
      <formula>$Z12="Gráfico 10"</formula>
    </cfRule>
    <cfRule type="expression" dxfId="721" priority="680">
      <formula>$Z12="Gráfico 25"</formula>
    </cfRule>
    <cfRule type="expression" dxfId="720" priority="681">
      <formula>$Z12="Gráfico 24"</formula>
    </cfRule>
    <cfRule type="expression" dxfId="719" priority="682">
      <formula>$Z12="Gráfico 23"</formula>
    </cfRule>
    <cfRule type="expression" dxfId="718" priority="683">
      <formula>$Z12="Gráfico 22"</formula>
    </cfRule>
    <cfRule type="expression" dxfId="717" priority="684">
      <formula>$Z12="Gráfico 21"</formula>
    </cfRule>
    <cfRule type="expression" dxfId="716" priority="685">
      <formula>$Z12="Gráfico 20"</formula>
    </cfRule>
    <cfRule type="expression" dxfId="715" priority="686">
      <formula>$Z12="Gráfico 18"</formula>
    </cfRule>
    <cfRule type="expression" dxfId="714" priority="687">
      <formula>$Z12="Gráfico 19"</formula>
    </cfRule>
    <cfRule type="expression" dxfId="713" priority="688">
      <formula>$Z12="Gráfico 17"</formula>
    </cfRule>
    <cfRule type="expression" dxfId="712" priority="689">
      <formula>$Z12="Gráfico 16"</formula>
    </cfRule>
    <cfRule type="expression" dxfId="711" priority="690">
      <formula>$Z12="Gráfico 15"</formula>
    </cfRule>
    <cfRule type="expression" dxfId="710" priority="691">
      <formula>$Z12="Gráfico 14"</formula>
    </cfRule>
    <cfRule type="expression" dxfId="709" priority="692">
      <formula>$Z12="Gráfico 12"</formula>
    </cfRule>
    <cfRule type="expression" dxfId="708" priority="693">
      <formula>$Z12="Gráfico 13"</formula>
    </cfRule>
    <cfRule type="expression" dxfId="707" priority="694">
      <formula>$Z12="Gráfico 11"</formula>
    </cfRule>
    <cfRule type="expression" dxfId="706" priority="695">
      <formula>$Z12="Gráfico 9"</formula>
    </cfRule>
    <cfRule type="expression" dxfId="705" priority="696">
      <formula>$Z12="Gráfico 8"</formula>
    </cfRule>
    <cfRule type="expression" dxfId="704" priority="697">
      <formula>$Z12="Gráfico 7"</formula>
    </cfRule>
    <cfRule type="expression" dxfId="703" priority="698">
      <formula>$Z12="Gráfico 6"</formula>
    </cfRule>
    <cfRule type="expression" dxfId="702" priority="699">
      <formula>$Z12="Gráfico 4"</formula>
    </cfRule>
    <cfRule type="expression" dxfId="701" priority="700">
      <formula>$Z12="Gráfico 3"</formula>
    </cfRule>
    <cfRule type="expression" dxfId="700" priority="701">
      <formula>$Z12="Gráfico 2"</formula>
    </cfRule>
    <cfRule type="expression" dxfId="699" priority="702">
      <formula>$Z12="Gráfico 1"</formula>
    </cfRule>
    <cfRule type="expression" dxfId="698" priority="703">
      <formula>$Z12="Gráfico 5"</formula>
    </cfRule>
  </conditionalFormatting>
  <conditionalFormatting sqref="M13">
    <cfRule type="expression" dxfId="697" priority="630">
      <formula>$Z13="Reporte 2"</formula>
    </cfRule>
    <cfRule type="expression" dxfId="696" priority="631">
      <formula>$Z13="Reporte 1"</formula>
    </cfRule>
    <cfRule type="expression" dxfId="695" priority="632">
      <formula>$Z13="Informe 10"</formula>
    </cfRule>
    <cfRule type="expression" dxfId="694" priority="633">
      <formula>$Z13="Informe 9"</formula>
    </cfRule>
    <cfRule type="expression" dxfId="693" priority="634">
      <formula>$Z13="Informe 8"</formula>
    </cfRule>
    <cfRule type="expression" dxfId="692" priority="635">
      <formula>$Z13="Informe 7"</formula>
    </cfRule>
    <cfRule type="expression" dxfId="691" priority="636">
      <formula>$Z13="Informe 6"</formula>
    </cfRule>
    <cfRule type="expression" dxfId="690" priority="637">
      <formula>$Z13="Informe 5"</formula>
    </cfRule>
    <cfRule type="expression" dxfId="689" priority="638">
      <formula>$Z13="Informe 4"</formula>
    </cfRule>
    <cfRule type="expression" dxfId="688" priority="639">
      <formula>$Z13="Informe 3"</formula>
    </cfRule>
    <cfRule type="expression" dxfId="687" priority="640">
      <formula>$Z13="Informe 2"</formula>
    </cfRule>
    <cfRule type="expression" dxfId="686" priority="641">
      <formula>$Z13="Informe 1"</formula>
    </cfRule>
    <cfRule type="expression" dxfId="685" priority="642">
      <formula>$Z13="Gráfico 10"</formula>
    </cfRule>
    <cfRule type="expression" dxfId="684" priority="643">
      <formula>$Z13="Gráfico 25"</formula>
    </cfRule>
    <cfRule type="expression" dxfId="683" priority="644">
      <formula>$Z13="Gráfico 24"</formula>
    </cfRule>
    <cfRule type="expression" dxfId="682" priority="645">
      <formula>$Z13="Gráfico 23"</formula>
    </cfRule>
    <cfRule type="expression" dxfId="681" priority="646">
      <formula>$Z13="Gráfico 22"</formula>
    </cfRule>
    <cfRule type="expression" dxfId="680" priority="647">
      <formula>$Z13="Gráfico 21"</formula>
    </cfRule>
    <cfRule type="expression" dxfId="679" priority="648">
      <formula>$Z13="Gráfico 20"</formula>
    </cfRule>
    <cfRule type="expression" dxfId="678" priority="649">
      <formula>$Z13="Gráfico 18"</formula>
    </cfRule>
    <cfRule type="expression" dxfId="677" priority="650">
      <formula>$Z13="Gráfico 19"</formula>
    </cfRule>
    <cfRule type="expression" dxfId="676" priority="651">
      <formula>$Z13="Gráfico 17"</formula>
    </cfRule>
    <cfRule type="expression" dxfId="675" priority="652">
      <formula>$Z13="Gráfico 16"</formula>
    </cfRule>
    <cfRule type="expression" dxfId="674" priority="653">
      <formula>$Z13="Gráfico 15"</formula>
    </cfRule>
    <cfRule type="expression" dxfId="673" priority="654">
      <formula>$Z13="Gráfico 14"</formula>
    </cfRule>
    <cfRule type="expression" dxfId="672" priority="655">
      <formula>$Z13="Gráfico 12"</formula>
    </cfRule>
    <cfRule type="expression" dxfId="671" priority="656">
      <formula>$Z13="Gráfico 13"</formula>
    </cfRule>
    <cfRule type="expression" dxfId="670" priority="657">
      <formula>$Z13="Gráfico 11"</formula>
    </cfRule>
    <cfRule type="expression" dxfId="669" priority="658">
      <formula>$Z13="Gráfico 9"</formula>
    </cfRule>
    <cfRule type="expression" dxfId="668" priority="659">
      <formula>$Z13="Gráfico 8"</formula>
    </cfRule>
    <cfRule type="expression" dxfId="667" priority="660">
      <formula>$Z13="Gráfico 7"</formula>
    </cfRule>
    <cfRule type="expression" dxfId="666" priority="661">
      <formula>$Z13="Gráfico 6"</formula>
    </cfRule>
    <cfRule type="expression" dxfId="665" priority="662">
      <formula>$Z13="Gráfico 4"</formula>
    </cfRule>
    <cfRule type="expression" dxfId="664" priority="663">
      <formula>$Z13="Gráfico 3"</formula>
    </cfRule>
    <cfRule type="expression" dxfId="663" priority="664">
      <formula>$Z13="Gráfico 2"</formula>
    </cfRule>
    <cfRule type="expression" dxfId="662" priority="665">
      <formula>$Z13="Gráfico 1"</formula>
    </cfRule>
    <cfRule type="expression" dxfId="661" priority="666">
      <formula>$Z13="Gráfico 5"</formula>
    </cfRule>
  </conditionalFormatting>
  <conditionalFormatting sqref="M14">
    <cfRule type="expression" dxfId="660" priority="593">
      <formula>$Z14="Reporte 2"</formula>
    </cfRule>
    <cfRule type="expression" dxfId="659" priority="594">
      <formula>$Z14="Reporte 1"</formula>
    </cfRule>
    <cfRule type="expression" dxfId="658" priority="595">
      <formula>$Z14="Informe 10"</formula>
    </cfRule>
    <cfRule type="expression" dxfId="657" priority="596">
      <formula>$Z14="Informe 9"</formula>
    </cfRule>
    <cfRule type="expression" dxfId="656" priority="597">
      <formula>$Z14="Informe 8"</formula>
    </cfRule>
    <cfRule type="expression" dxfId="655" priority="598">
      <formula>$Z14="Informe 7"</formula>
    </cfRule>
    <cfRule type="expression" dxfId="654" priority="599">
      <formula>$Z14="Informe 6"</formula>
    </cfRule>
    <cfRule type="expression" dxfId="653" priority="600">
      <formula>$Z14="Informe 5"</formula>
    </cfRule>
    <cfRule type="expression" dxfId="652" priority="601">
      <formula>$Z14="Informe 4"</formula>
    </cfRule>
    <cfRule type="expression" dxfId="651" priority="602">
      <formula>$Z14="Informe 3"</formula>
    </cfRule>
    <cfRule type="expression" dxfId="650" priority="603">
      <formula>$Z14="Informe 2"</formula>
    </cfRule>
    <cfRule type="expression" dxfId="649" priority="604">
      <formula>$Z14="Informe 1"</formula>
    </cfRule>
    <cfRule type="expression" dxfId="648" priority="605">
      <formula>$Z14="Gráfico 10"</formula>
    </cfRule>
    <cfRule type="expression" dxfId="647" priority="606">
      <formula>$Z14="Gráfico 25"</formula>
    </cfRule>
    <cfRule type="expression" dxfId="646" priority="607">
      <formula>$Z14="Gráfico 24"</formula>
    </cfRule>
    <cfRule type="expression" dxfId="645" priority="608">
      <formula>$Z14="Gráfico 23"</formula>
    </cfRule>
    <cfRule type="expression" dxfId="644" priority="609">
      <formula>$Z14="Gráfico 22"</formula>
    </cfRule>
    <cfRule type="expression" dxfId="643" priority="610">
      <formula>$Z14="Gráfico 21"</formula>
    </cfRule>
    <cfRule type="expression" dxfId="642" priority="611">
      <formula>$Z14="Gráfico 20"</formula>
    </cfRule>
    <cfRule type="expression" dxfId="641" priority="612">
      <formula>$Z14="Gráfico 18"</formula>
    </cfRule>
    <cfRule type="expression" dxfId="640" priority="613">
      <formula>$Z14="Gráfico 19"</formula>
    </cfRule>
    <cfRule type="expression" dxfId="639" priority="614">
      <formula>$Z14="Gráfico 17"</formula>
    </cfRule>
    <cfRule type="expression" dxfId="638" priority="615">
      <formula>$Z14="Gráfico 16"</formula>
    </cfRule>
    <cfRule type="expression" dxfId="637" priority="616">
      <formula>$Z14="Gráfico 15"</formula>
    </cfRule>
    <cfRule type="expression" dxfId="636" priority="617">
      <formula>$Z14="Gráfico 14"</formula>
    </cfRule>
    <cfRule type="expression" dxfId="635" priority="618">
      <formula>$Z14="Gráfico 12"</formula>
    </cfRule>
    <cfRule type="expression" dxfId="634" priority="619">
      <formula>$Z14="Gráfico 13"</formula>
    </cfRule>
    <cfRule type="expression" dxfId="633" priority="620">
      <formula>$Z14="Gráfico 11"</formula>
    </cfRule>
    <cfRule type="expression" dxfId="632" priority="621">
      <formula>$Z14="Gráfico 9"</formula>
    </cfRule>
    <cfRule type="expression" dxfId="631" priority="622">
      <formula>$Z14="Gráfico 8"</formula>
    </cfRule>
    <cfRule type="expression" dxfId="630" priority="623">
      <formula>$Z14="Gráfico 7"</formula>
    </cfRule>
    <cfRule type="expression" dxfId="629" priority="624">
      <formula>$Z14="Gráfico 6"</formula>
    </cfRule>
    <cfRule type="expression" dxfId="628" priority="625">
      <formula>$Z14="Gráfico 4"</formula>
    </cfRule>
    <cfRule type="expression" dxfId="627" priority="626">
      <formula>$Z14="Gráfico 3"</formula>
    </cfRule>
    <cfRule type="expression" dxfId="626" priority="627">
      <formula>$Z14="Gráfico 2"</formula>
    </cfRule>
    <cfRule type="expression" dxfId="625" priority="628">
      <formula>$Z14="Gráfico 1"</formula>
    </cfRule>
    <cfRule type="expression" dxfId="624" priority="629">
      <formula>$Z14="Gráfico 5"</formula>
    </cfRule>
  </conditionalFormatting>
  <conditionalFormatting sqref="M16:M19">
    <cfRule type="expression" dxfId="623" priority="556">
      <formula>$Z16="Reporte 2"</formula>
    </cfRule>
    <cfRule type="expression" dxfId="622" priority="557">
      <formula>$Z16="Reporte 1"</formula>
    </cfRule>
    <cfRule type="expression" dxfId="621" priority="558">
      <formula>$Z16="Informe 10"</formula>
    </cfRule>
    <cfRule type="expression" dxfId="620" priority="559">
      <formula>$Z16="Informe 9"</formula>
    </cfRule>
    <cfRule type="expression" dxfId="619" priority="560">
      <formula>$Z16="Informe 8"</formula>
    </cfRule>
    <cfRule type="expression" dxfId="618" priority="561">
      <formula>$Z16="Informe 7"</formula>
    </cfRule>
    <cfRule type="expression" dxfId="617" priority="562">
      <formula>$Z16="Informe 6"</formula>
    </cfRule>
    <cfRule type="expression" dxfId="616" priority="563">
      <formula>$Z16="Informe 5"</formula>
    </cfRule>
    <cfRule type="expression" dxfId="615" priority="564">
      <formula>$Z16="Informe 4"</formula>
    </cfRule>
    <cfRule type="expression" dxfId="614" priority="565">
      <formula>$Z16="Informe 3"</formula>
    </cfRule>
    <cfRule type="expression" dxfId="613" priority="566">
      <formula>$Z16="Informe 2"</formula>
    </cfRule>
    <cfRule type="expression" dxfId="612" priority="567">
      <formula>$Z16="Informe 1"</formula>
    </cfRule>
    <cfRule type="expression" dxfId="611" priority="568">
      <formula>$Z16="Gráfico 10"</formula>
    </cfRule>
    <cfRule type="expression" dxfId="610" priority="569">
      <formula>$Z16="Gráfico 25"</formula>
    </cfRule>
    <cfRule type="expression" dxfId="609" priority="570">
      <formula>$Z16="Gráfico 24"</formula>
    </cfRule>
    <cfRule type="expression" dxfId="608" priority="571">
      <formula>$Z16="Gráfico 23"</formula>
    </cfRule>
    <cfRule type="expression" dxfId="607" priority="572">
      <formula>$Z16="Gráfico 22"</formula>
    </cfRule>
    <cfRule type="expression" dxfId="606" priority="573">
      <formula>$Z16="Gráfico 21"</formula>
    </cfRule>
    <cfRule type="expression" dxfId="605" priority="574">
      <formula>$Z16="Gráfico 20"</formula>
    </cfRule>
    <cfRule type="expression" dxfId="604" priority="575">
      <formula>$Z16="Gráfico 18"</formula>
    </cfRule>
    <cfRule type="expression" dxfId="603" priority="576">
      <formula>$Z16="Gráfico 19"</formula>
    </cfRule>
    <cfRule type="expression" dxfId="602" priority="577">
      <formula>$Z16="Gráfico 17"</formula>
    </cfRule>
    <cfRule type="expression" dxfId="601" priority="578">
      <formula>$Z16="Gráfico 16"</formula>
    </cfRule>
    <cfRule type="expression" dxfId="600" priority="579">
      <formula>$Z16="Gráfico 15"</formula>
    </cfRule>
    <cfRule type="expression" dxfId="599" priority="580">
      <formula>$Z16="Gráfico 14"</formula>
    </cfRule>
    <cfRule type="expression" dxfId="598" priority="581">
      <formula>$Z16="Gráfico 12"</formula>
    </cfRule>
    <cfRule type="expression" dxfId="597" priority="582">
      <formula>$Z16="Gráfico 13"</formula>
    </cfRule>
    <cfRule type="expression" dxfId="596" priority="583">
      <formula>$Z16="Gráfico 11"</formula>
    </cfRule>
    <cfRule type="expression" dxfId="595" priority="584">
      <formula>$Z16="Gráfico 9"</formula>
    </cfRule>
    <cfRule type="expression" dxfId="594" priority="585">
      <formula>$Z16="Gráfico 8"</formula>
    </cfRule>
    <cfRule type="expression" dxfId="593" priority="586">
      <formula>$Z16="Gráfico 7"</formula>
    </cfRule>
    <cfRule type="expression" dxfId="592" priority="587">
      <formula>$Z16="Gráfico 6"</formula>
    </cfRule>
    <cfRule type="expression" dxfId="591" priority="588">
      <formula>$Z16="Gráfico 4"</formula>
    </cfRule>
    <cfRule type="expression" dxfId="590" priority="589">
      <formula>$Z16="Gráfico 3"</formula>
    </cfRule>
    <cfRule type="expression" dxfId="589" priority="590">
      <formula>$Z16="Gráfico 2"</formula>
    </cfRule>
    <cfRule type="expression" dxfId="588" priority="591">
      <formula>$Z16="Gráfico 1"</formula>
    </cfRule>
    <cfRule type="expression" dxfId="587" priority="592">
      <formula>$Z16="Gráfico 5"</formula>
    </cfRule>
  </conditionalFormatting>
  <conditionalFormatting sqref="M15:M19">
    <cfRule type="expression" dxfId="586" priority="519">
      <formula>$Z15="Reporte 2"</formula>
    </cfRule>
    <cfRule type="expression" dxfId="585" priority="520">
      <formula>$Z15="Reporte 1"</formula>
    </cfRule>
    <cfRule type="expression" dxfId="584" priority="521">
      <formula>$Z15="Informe 10"</formula>
    </cfRule>
    <cfRule type="expression" dxfId="583" priority="522">
      <formula>$Z15="Informe 9"</formula>
    </cfRule>
    <cfRule type="expression" dxfId="582" priority="523">
      <formula>$Z15="Informe 8"</formula>
    </cfRule>
    <cfRule type="expression" dxfId="581" priority="524">
      <formula>$Z15="Informe 7"</formula>
    </cfRule>
    <cfRule type="expression" dxfId="580" priority="525">
      <formula>$Z15="Informe 6"</formula>
    </cfRule>
    <cfRule type="expression" dxfId="579" priority="526">
      <formula>$Z15="Informe 5"</formula>
    </cfRule>
    <cfRule type="expression" dxfId="578" priority="527">
      <formula>$Z15="Informe 4"</formula>
    </cfRule>
    <cfRule type="expression" dxfId="577" priority="528">
      <formula>$Z15="Informe 3"</formula>
    </cfRule>
    <cfRule type="expression" dxfId="576" priority="529">
      <formula>$Z15="Informe 2"</formula>
    </cfRule>
    <cfRule type="expression" dxfId="575" priority="530">
      <formula>$Z15="Informe 1"</formula>
    </cfRule>
    <cfRule type="expression" dxfId="574" priority="531">
      <formula>$Z15="Gráfico 10"</formula>
    </cfRule>
    <cfRule type="expression" dxfId="573" priority="532">
      <formula>$Z15="Gráfico 25"</formula>
    </cfRule>
    <cfRule type="expression" dxfId="572" priority="533">
      <formula>$Z15="Gráfico 24"</formula>
    </cfRule>
    <cfRule type="expression" dxfId="571" priority="534">
      <formula>$Z15="Gráfico 23"</formula>
    </cfRule>
    <cfRule type="expression" dxfId="570" priority="535">
      <formula>$Z15="Gráfico 22"</formula>
    </cfRule>
    <cfRule type="expression" dxfId="569" priority="536">
      <formula>$Z15="Gráfico 21"</formula>
    </cfRule>
    <cfRule type="expression" dxfId="568" priority="537">
      <formula>$Z15="Gráfico 20"</formula>
    </cfRule>
    <cfRule type="expression" dxfId="567" priority="538">
      <formula>$Z15="Gráfico 18"</formula>
    </cfRule>
    <cfRule type="expression" dxfId="566" priority="539">
      <formula>$Z15="Gráfico 19"</formula>
    </cfRule>
    <cfRule type="expression" dxfId="565" priority="540">
      <formula>$Z15="Gráfico 17"</formula>
    </cfRule>
    <cfRule type="expression" dxfId="564" priority="541">
      <formula>$Z15="Gráfico 16"</formula>
    </cfRule>
    <cfRule type="expression" dxfId="563" priority="542">
      <formula>$Z15="Gráfico 15"</formula>
    </cfRule>
    <cfRule type="expression" dxfId="562" priority="543">
      <formula>$Z15="Gráfico 14"</formula>
    </cfRule>
    <cfRule type="expression" dxfId="561" priority="544">
      <formula>$Z15="Gráfico 12"</formula>
    </cfRule>
    <cfRule type="expression" dxfId="560" priority="545">
      <formula>$Z15="Gráfico 13"</formula>
    </cfRule>
    <cfRule type="expression" dxfId="559" priority="546">
      <formula>$Z15="Gráfico 11"</formula>
    </cfRule>
    <cfRule type="expression" dxfId="558" priority="547">
      <formula>$Z15="Gráfico 9"</formula>
    </cfRule>
    <cfRule type="expression" dxfId="557" priority="548">
      <formula>$Z15="Gráfico 8"</formula>
    </cfRule>
    <cfRule type="expression" dxfId="556" priority="549">
      <formula>$Z15="Gráfico 7"</formula>
    </cfRule>
    <cfRule type="expression" dxfId="555" priority="550">
      <formula>$Z15="Gráfico 6"</formula>
    </cfRule>
    <cfRule type="expression" dxfId="554" priority="551">
      <formula>$Z15="Gráfico 4"</formula>
    </cfRule>
    <cfRule type="expression" dxfId="553" priority="552">
      <formula>$Z15="Gráfico 3"</formula>
    </cfRule>
    <cfRule type="expression" dxfId="552" priority="553">
      <formula>$Z15="Gráfico 2"</formula>
    </cfRule>
    <cfRule type="expression" dxfId="551" priority="554">
      <formula>$Z15="Gráfico 1"</formula>
    </cfRule>
    <cfRule type="expression" dxfId="550" priority="555">
      <formula>$Z15="Gráfico 5"</formula>
    </cfRule>
  </conditionalFormatting>
  <conditionalFormatting sqref="M20">
    <cfRule type="expression" dxfId="549" priority="482">
      <formula>$Z20="Reporte 2"</formula>
    </cfRule>
    <cfRule type="expression" dxfId="548" priority="483">
      <formula>$Z20="Reporte 1"</formula>
    </cfRule>
    <cfRule type="expression" dxfId="547" priority="484">
      <formula>$Z20="Informe 10"</formula>
    </cfRule>
    <cfRule type="expression" dxfId="546" priority="485">
      <formula>$Z20="Informe 9"</formula>
    </cfRule>
    <cfRule type="expression" dxfId="545" priority="486">
      <formula>$Z20="Informe 8"</formula>
    </cfRule>
    <cfRule type="expression" dxfId="544" priority="487">
      <formula>$Z20="Informe 7"</formula>
    </cfRule>
    <cfRule type="expression" dxfId="543" priority="488">
      <formula>$Z20="Informe 6"</formula>
    </cfRule>
    <cfRule type="expression" dxfId="542" priority="489">
      <formula>$Z20="Informe 5"</formula>
    </cfRule>
    <cfRule type="expression" dxfId="541" priority="490">
      <formula>$Z20="Informe 4"</formula>
    </cfRule>
    <cfRule type="expression" dxfId="540" priority="491">
      <formula>$Z20="Informe 3"</formula>
    </cfRule>
    <cfRule type="expression" dxfId="539" priority="492">
      <formula>$Z20="Informe 2"</formula>
    </cfRule>
    <cfRule type="expression" dxfId="538" priority="493">
      <formula>$Z20="Informe 1"</formula>
    </cfRule>
    <cfRule type="expression" dxfId="537" priority="494">
      <formula>$Z20="Gráfico 10"</formula>
    </cfRule>
    <cfRule type="expression" dxfId="536" priority="495">
      <formula>$Z20="Gráfico 25"</formula>
    </cfRule>
    <cfRule type="expression" dxfId="535" priority="496">
      <formula>$Z20="Gráfico 24"</formula>
    </cfRule>
    <cfRule type="expression" dxfId="534" priority="497">
      <formula>$Z20="Gráfico 23"</formula>
    </cfRule>
    <cfRule type="expression" dxfId="533" priority="498">
      <formula>$Z20="Gráfico 22"</formula>
    </cfRule>
    <cfRule type="expression" dxfId="532" priority="499">
      <formula>$Z20="Gráfico 21"</formula>
    </cfRule>
    <cfRule type="expression" dxfId="531" priority="500">
      <formula>$Z20="Gráfico 20"</formula>
    </cfRule>
    <cfRule type="expression" dxfId="530" priority="501">
      <formula>$Z20="Gráfico 18"</formula>
    </cfRule>
    <cfRule type="expression" dxfId="529" priority="502">
      <formula>$Z20="Gráfico 19"</formula>
    </cfRule>
    <cfRule type="expression" dxfId="528" priority="503">
      <formula>$Z20="Gráfico 17"</formula>
    </cfRule>
    <cfRule type="expression" dxfId="527" priority="504">
      <formula>$Z20="Gráfico 16"</formula>
    </cfRule>
    <cfRule type="expression" dxfId="526" priority="505">
      <formula>$Z20="Gráfico 15"</formula>
    </cfRule>
    <cfRule type="expression" dxfId="525" priority="506">
      <formula>$Z20="Gráfico 14"</formula>
    </cfRule>
    <cfRule type="expression" dxfId="524" priority="507">
      <formula>$Z20="Gráfico 12"</formula>
    </cfRule>
    <cfRule type="expression" dxfId="523" priority="508">
      <formula>$Z20="Gráfico 13"</formula>
    </cfRule>
    <cfRule type="expression" dxfId="522" priority="509">
      <formula>$Z20="Gráfico 11"</formula>
    </cfRule>
    <cfRule type="expression" dxfId="521" priority="510">
      <formula>$Z20="Gráfico 9"</formula>
    </cfRule>
    <cfRule type="expression" dxfId="520" priority="511">
      <formula>$Z20="Gráfico 8"</formula>
    </cfRule>
    <cfRule type="expression" dxfId="519" priority="512">
      <formula>$Z20="Gráfico 7"</formula>
    </cfRule>
    <cfRule type="expression" dxfId="518" priority="513">
      <formula>$Z20="Gráfico 6"</formula>
    </cfRule>
    <cfRule type="expression" dxfId="517" priority="514">
      <formula>$Z20="Gráfico 4"</formula>
    </cfRule>
    <cfRule type="expression" dxfId="516" priority="515">
      <formula>$Z20="Gráfico 3"</formula>
    </cfRule>
    <cfRule type="expression" dxfId="515" priority="516">
      <formula>$Z20="Gráfico 2"</formula>
    </cfRule>
    <cfRule type="expression" dxfId="514" priority="517">
      <formula>$Z20="Gráfico 1"</formula>
    </cfRule>
    <cfRule type="expression" dxfId="513" priority="518">
      <formula>$Z20="Gráfico 5"</formula>
    </cfRule>
  </conditionalFormatting>
  <conditionalFormatting sqref="M21">
    <cfRule type="expression" dxfId="512" priority="445">
      <formula>$Z21="Reporte 2"</formula>
    </cfRule>
    <cfRule type="expression" dxfId="511" priority="446">
      <formula>$Z21="Reporte 1"</formula>
    </cfRule>
    <cfRule type="expression" dxfId="510" priority="447">
      <formula>$Z21="Informe 10"</formula>
    </cfRule>
    <cfRule type="expression" dxfId="509" priority="448">
      <formula>$Z21="Informe 9"</formula>
    </cfRule>
    <cfRule type="expression" dxfId="508" priority="449">
      <formula>$Z21="Informe 8"</formula>
    </cfRule>
    <cfRule type="expression" dxfId="507" priority="450">
      <formula>$Z21="Informe 7"</formula>
    </cfRule>
    <cfRule type="expression" dxfId="506" priority="451">
      <formula>$Z21="Informe 6"</formula>
    </cfRule>
    <cfRule type="expression" dxfId="505" priority="452">
      <formula>$Z21="Informe 5"</formula>
    </cfRule>
    <cfRule type="expression" dxfId="504" priority="453">
      <formula>$Z21="Informe 4"</formula>
    </cfRule>
    <cfRule type="expression" dxfId="503" priority="454">
      <formula>$Z21="Informe 3"</formula>
    </cfRule>
    <cfRule type="expression" dxfId="502" priority="455">
      <formula>$Z21="Informe 2"</formula>
    </cfRule>
    <cfRule type="expression" dxfId="501" priority="456">
      <formula>$Z21="Informe 1"</formula>
    </cfRule>
    <cfRule type="expression" dxfId="500" priority="457">
      <formula>$Z21="Gráfico 10"</formula>
    </cfRule>
    <cfRule type="expression" dxfId="499" priority="458">
      <formula>$Z21="Gráfico 25"</formula>
    </cfRule>
    <cfRule type="expression" dxfId="498" priority="459">
      <formula>$Z21="Gráfico 24"</formula>
    </cfRule>
    <cfRule type="expression" dxfId="497" priority="460">
      <formula>$Z21="Gráfico 23"</formula>
    </cfRule>
    <cfRule type="expression" dxfId="496" priority="461">
      <formula>$Z21="Gráfico 22"</formula>
    </cfRule>
    <cfRule type="expression" dxfId="495" priority="462">
      <formula>$Z21="Gráfico 21"</formula>
    </cfRule>
    <cfRule type="expression" dxfId="494" priority="463">
      <formula>$Z21="Gráfico 20"</formula>
    </cfRule>
    <cfRule type="expression" dxfId="493" priority="464">
      <formula>$Z21="Gráfico 18"</formula>
    </cfRule>
    <cfRule type="expression" dxfId="492" priority="465">
      <formula>$Z21="Gráfico 19"</formula>
    </cfRule>
    <cfRule type="expression" dxfId="491" priority="466">
      <formula>$Z21="Gráfico 17"</formula>
    </cfRule>
    <cfRule type="expression" dxfId="490" priority="467">
      <formula>$Z21="Gráfico 16"</formula>
    </cfRule>
    <cfRule type="expression" dxfId="489" priority="468">
      <formula>$Z21="Gráfico 15"</formula>
    </cfRule>
    <cfRule type="expression" dxfId="488" priority="469">
      <formula>$Z21="Gráfico 14"</formula>
    </cfRule>
    <cfRule type="expression" dxfId="487" priority="470">
      <formula>$Z21="Gráfico 12"</formula>
    </cfRule>
    <cfRule type="expression" dxfId="486" priority="471">
      <formula>$Z21="Gráfico 13"</formula>
    </cfRule>
    <cfRule type="expression" dxfId="485" priority="472">
      <formula>$Z21="Gráfico 11"</formula>
    </cfRule>
    <cfRule type="expression" dxfId="484" priority="473">
      <formula>$Z21="Gráfico 9"</formula>
    </cfRule>
    <cfRule type="expression" dxfId="483" priority="474">
      <formula>$Z21="Gráfico 8"</formula>
    </cfRule>
    <cfRule type="expression" dxfId="482" priority="475">
      <formula>$Z21="Gráfico 7"</formula>
    </cfRule>
    <cfRule type="expression" dxfId="481" priority="476">
      <formula>$Z21="Gráfico 6"</formula>
    </cfRule>
    <cfRule type="expression" dxfId="480" priority="477">
      <formula>$Z21="Gráfico 4"</formula>
    </cfRule>
    <cfRule type="expression" dxfId="479" priority="478">
      <formula>$Z21="Gráfico 3"</formula>
    </cfRule>
    <cfRule type="expression" dxfId="478" priority="479">
      <formula>$Z21="Gráfico 2"</formula>
    </cfRule>
    <cfRule type="expression" dxfId="477" priority="480">
      <formula>$Z21="Gráfico 1"</formula>
    </cfRule>
    <cfRule type="expression" dxfId="476" priority="481">
      <formula>$Z21="Gráfico 5"</formula>
    </cfRule>
  </conditionalFormatting>
  <conditionalFormatting sqref="M22">
    <cfRule type="expression" dxfId="475" priority="408">
      <formula>$Z22="Reporte 2"</formula>
    </cfRule>
    <cfRule type="expression" dxfId="474" priority="409">
      <formula>$Z22="Reporte 1"</formula>
    </cfRule>
    <cfRule type="expression" dxfId="473" priority="410">
      <formula>$Z22="Informe 10"</formula>
    </cfRule>
    <cfRule type="expression" dxfId="472" priority="411">
      <formula>$Z22="Informe 9"</formula>
    </cfRule>
    <cfRule type="expression" dxfId="471" priority="412">
      <formula>$Z22="Informe 8"</formula>
    </cfRule>
    <cfRule type="expression" dxfId="470" priority="413">
      <formula>$Z22="Informe 7"</formula>
    </cfRule>
    <cfRule type="expression" dxfId="469" priority="414">
      <formula>$Z22="Informe 6"</formula>
    </cfRule>
    <cfRule type="expression" dxfId="468" priority="415">
      <formula>$Z22="Informe 5"</formula>
    </cfRule>
    <cfRule type="expression" dxfId="467" priority="416">
      <formula>$Z22="Informe 4"</formula>
    </cfRule>
    <cfRule type="expression" dxfId="466" priority="417">
      <formula>$Z22="Informe 3"</formula>
    </cfRule>
    <cfRule type="expression" dxfId="465" priority="418">
      <formula>$Z22="Informe 2"</formula>
    </cfRule>
    <cfRule type="expression" dxfId="464" priority="419">
      <formula>$Z22="Informe 1"</formula>
    </cfRule>
    <cfRule type="expression" dxfId="463" priority="420">
      <formula>$Z22="Gráfico 10"</formula>
    </cfRule>
    <cfRule type="expression" dxfId="462" priority="421">
      <formula>$Z22="Gráfico 25"</formula>
    </cfRule>
    <cfRule type="expression" dxfId="461" priority="422">
      <formula>$Z22="Gráfico 24"</formula>
    </cfRule>
    <cfRule type="expression" dxfId="460" priority="423">
      <formula>$Z22="Gráfico 23"</formula>
    </cfRule>
    <cfRule type="expression" dxfId="459" priority="424">
      <formula>$Z22="Gráfico 22"</formula>
    </cfRule>
    <cfRule type="expression" dxfId="458" priority="425">
      <formula>$Z22="Gráfico 21"</formula>
    </cfRule>
    <cfRule type="expression" dxfId="457" priority="426">
      <formula>$Z22="Gráfico 20"</formula>
    </cfRule>
    <cfRule type="expression" dxfId="456" priority="427">
      <formula>$Z22="Gráfico 18"</formula>
    </cfRule>
    <cfRule type="expression" dxfId="455" priority="428">
      <formula>$Z22="Gráfico 19"</formula>
    </cfRule>
    <cfRule type="expression" dxfId="454" priority="429">
      <formula>$Z22="Gráfico 17"</formula>
    </cfRule>
    <cfRule type="expression" dxfId="453" priority="430">
      <formula>$Z22="Gráfico 16"</formula>
    </cfRule>
    <cfRule type="expression" dxfId="452" priority="431">
      <formula>$Z22="Gráfico 15"</formula>
    </cfRule>
    <cfRule type="expression" dxfId="451" priority="432">
      <formula>$Z22="Gráfico 14"</formula>
    </cfRule>
    <cfRule type="expression" dxfId="450" priority="433">
      <formula>$Z22="Gráfico 12"</formula>
    </cfRule>
    <cfRule type="expression" dxfId="449" priority="434">
      <formula>$Z22="Gráfico 13"</formula>
    </cfRule>
    <cfRule type="expression" dxfId="448" priority="435">
      <formula>$Z22="Gráfico 11"</formula>
    </cfRule>
    <cfRule type="expression" dxfId="447" priority="436">
      <formula>$Z22="Gráfico 9"</formula>
    </cfRule>
    <cfRule type="expression" dxfId="446" priority="437">
      <formula>$Z22="Gráfico 8"</formula>
    </cfRule>
    <cfRule type="expression" dxfId="445" priority="438">
      <formula>$Z22="Gráfico 7"</formula>
    </cfRule>
    <cfRule type="expression" dxfId="444" priority="439">
      <formula>$Z22="Gráfico 6"</formula>
    </cfRule>
    <cfRule type="expression" dxfId="443" priority="440">
      <formula>$Z22="Gráfico 4"</formula>
    </cfRule>
    <cfRule type="expression" dxfId="442" priority="441">
      <formula>$Z22="Gráfico 3"</formula>
    </cfRule>
    <cfRule type="expression" dxfId="441" priority="442">
      <formula>$Z22="Gráfico 2"</formula>
    </cfRule>
    <cfRule type="expression" dxfId="440" priority="443">
      <formula>$Z22="Gráfico 1"</formula>
    </cfRule>
    <cfRule type="expression" dxfId="439" priority="444">
      <formula>$Z22="Gráfico 5"</formula>
    </cfRule>
  </conditionalFormatting>
  <conditionalFormatting sqref="M23">
    <cfRule type="expression" dxfId="438" priority="371">
      <formula>$Z23="Reporte 2"</formula>
    </cfRule>
    <cfRule type="expression" dxfId="437" priority="372">
      <formula>$Z23="Reporte 1"</formula>
    </cfRule>
    <cfRule type="expression" dxfId="436" priority="373">
      <formula>$Z23="Informe 10"</formula>
    </cfRule>
    <cfRule type="expression" dxfId="435" priority="374">
      <formula>$Z23="Informe 9"</formula>
    </cfRule>
    <cfRule type="expression" dxfId="434" priority="375">
      <formula>$Z23="Informe 8"</formula>
    </cfRule>
    <cfRule type="expression" dxfId="433" priority="376">
      <formula>$Z23="Informe 7"</formula>
    </cfRule>
    <cfRule type="expression" dxfId="432" priority="377">
      <formula>$Z23="Informe 6"</formula>
    </cfRule>
    <cfRule type="expression" dxfId="431" priority="378">
      <formula>$Z23="Informe 5"</formula>
    </cfRule>
    <cfRule type="expression" dxfId="430" priority="379">
      <formula>$Z23="Informe 4"</formula>
    </cfRule>
    <cfRule type="expression" dxfId="429" priority="380">
      <formula>$Z23="Informe 3"</formula>
    </cfRule>
    <cfRule type="expression" dxfId="428" priority="381">
      <formula>$Z23="Informe 2"</formula>
    </cfRule>
    <cfRule type="expression" dxfId="427" priority="382">
      <formula>$Z23="Informe 1"</formula>
    </cfRule>
    <cfRule type="expression" dxfId="426" priority="383">
      <formula>$Z23="Gráfico 10"</formula>
    </cfRule>
    <cfRule type="expression" dxfId="425" priority="384">
      <formula>$Z23="Gráfico 25"</formula>
    </cfRule>
    <cfRule type="expression" dxfId="424" priority="385">
      <formula>$Z23="Gráfico 24"</formula>
    </cfRule>
    <cfRule type="expression" dxfId="423" priority="386">
      <formula>$Z23="Gráfico 23"</formula>
    </cfRule>
    <cfRule type="expression" dxfId="422" priority="387">
      <formula>$Z23="Gráfico 22"</formula>
    </cfRule>
    <cfRule type="expression" dxfId="421" priority="388">
      <formula>$Z23="Gráfico 21"</formula>
    </cfRule>
    <cfRule type="expression" dxfId="420" priority="389">
      <formula>$Z23="Gráfico 20"</formula>
    </cfRule>
    <cfRule type="expression" dxfId="419" priority="390">
      <formula>$Z23="Gráfico 18"</formula>
    </cfRule>
    <cfRule type="expression" dxfId="418" priority="391">
      <formula>$Z23="Gráfico 19"</formula>
    </cfRule>
    <cfRule type="expression" dxfId="417" priority="392">
      <formula>$Z23="Gráfico 17"</formula>
    </cfRule>
    <cfRule type="expression" dxfId="416" priority="393">
      <formula>$Z23="Gráfico 16"</formula>
    </cfRule>
    <cfRule type="expression" dxfId="415" priority="394">
      <formula>$Z23="Gráfico 15"</formula>
    </cfRule>
    <cfRule type="expression" dxfId="414" priority="395">
      <formula>$Z23="Gráfico 14"</formula>
    </cfRule>
    <cfRule type="expression" dxfId="413" priority="396">
      <formula>$Z23="Gráfico 12"</formula>
    </cfRule>
    <cfRule type="expression" dxfId="412" priority="397">
      <formula>$Z23="Gráfico 13"</formula>
    </cfRule>
    <cfRule type="expression" dxfId="411" priority="398">
      <formula>$Z23="Gráfico 11"</formula>
    </cfRule>
    <cfRule type="expression" dxfId="410" priority="399">
      <formula>$Z23="Gráfico 9"</formula>
    </cfRule>
    <cfRule type="expression" dxfId="409" priority="400">
      <formula>$Z23="Gráfico 8"</formula>
    </cfRule>
    <cfRule type="expression" dxfId="408" priority="401">
      <formula>$Z23="Gráfico 7"</formula>
    </cfRule>
    <cfRule type="expression" dxfId="407" priority="402">
      <formula>$Z23="Gráfico 6"</formula>
    </cfRule>
    <cfRule type="expression" dxfId="406" priority="403">
      <formula>$Z23="Gráfico 4"</formula>
    </cfRule>
    <cfRule type="expression" dxfId="405" priority="404">
      <formula>$Z23="Gráfico 3"</formula>
    </cfRule>
    <cfRule type="expression" dxfId="404" priority="405">
      <formula>$Z23="Gráfico 2"</formula>
    </cfRule>
    <cfRule type="expression" dxfId="403" priority="406">
      <formula>$Z23="Gráfico 1"</formula>
    </cfRule>
    <cfRule type="expression" dxfId="402" priority="407">
      <formula>$Z23="Gráfico 5"</formula>
    </cfRule>
  </conditionalFormatting>
  <conditionalFormatting sqref="M24">
    <cfRule type="expression" dxfId="401" priority="334">
      <formula>$Z24="Reporte 2"</formula>
    </cfRule>
    <cfRule type="expression" dxfId="400" priority="335">
      <formula>$Z24="Reporte 1"</formula>
    </cfRule>
    <cfRule type="expression" dxfId="399" priority="336">
      <formula>$Z24="Informe 10"</formula>
    </cfRule>
    <cfRule type="expression" dxfId="398" priority="337">
      <formula>$Z24="Informe 9"</formula>
    </cfRule>
    <cfRule type="expression" dxfId="397" priority="338">
      <formula>$Z24="Informe 8"</formula>
    </cfRule>
    <cfRule type="expression" dxfId="396" priority="339">
      <formula>$Z24="Informe 7"</formula>
    </cfRule>
    <cfRule type="expression" dxfId="395" priority="340">
      <formula>$Z24="Informe 6"</formula>
    </cfRule>
    <cfRule type="expression" dxfId="394" priority="341">
      <formula>$Z24="Informe 5"</formula>
    </cfRule>
    <cfRule type="expression" dxfId="393" priority="342">
      <formula>$Z24="Informe 4"</formula>
    </cfRule>
    <cfRule type="expression" dxfId="392" priority="343">
      <formula>$Z24="Informe 3"</formula>
    </cfRule>
    <cfRule type="expression" dxfId="391" priority="344">
      <formula>$Z24="Informe 2"</formula>
    </cfRule>
    <cfRule type="expression" dxfId="390" priority="345">
      <formula>$Z24="Informe 1"</formula>
    </cfRule>
    <cfRule type="expression" dxfId="389" priority="346">
      <formula>$Z24="Gráfico 10"</formula>
    </cfRule>
    <cfRule type="expression" dxfId="388" priority="347">
      <formula>$Z24="Gráfico 25"</formula>
    </cfRule>
    <cfRule type="expression" dxfId="387" priority="348">
      <formula>$Z24="Gráfico 24"</formula>
    </cfRule>
    <cfRule type="expression" dxfId="386" priority="349">
      <formula>$Z24="Gráfico 23"</formula>
    </cfRule>
    <cfRule type="expression" dxfId="385" priority="350">
      <formula>$Z24="Gráfico 22"</formula>
    </cfRule>
    <cfRule type="expression" dxfId="384" priority="351">
      <formula>$Z24="Gráfico 21"</formula>
    </cfRule>
    <cfRule type="expression" dxfId="383" priority="352">
      <formula>$Z24="Gráfico 20"</formula>
    </cfRule>
    <cfRule type="expression" dxfId="382" priority="353">
      <formula>$Z24="Gráfico 18"</formula>
    </cfRule>
    <cfRule type="expression" dxfId="381" priority="354">
      <formula>$Z24="Gráfico 19"</formula>
    </cfRule>
    <cfRule type="expression" dxfId="380" priority="355">
      <formula>$Z24="Gráfico 17"</formula>
    </cfRule>
    <cfRule type="expression" dxfId="379" priority="356">
      <formula>$Z24="Gráfico 16"</formula>
    </cfRule>
    <cfRule type="expression" dxfId="378" priority="357">
      <formula>$Z24="Gráfico 15"</formula>
    </cfRule>
    <cfRule type="expression" dxfId="377" priority="358">
      <formula>$Z24="Gráfico 14"</formula>
    </cfRule>
    <cfRule type="expression" dxfId="376" priority="359">
      <formula>$Z24="Gráfico 12"</formula>
    </cfRule>
    <cfRule type="expression" dxfId="375" priority="360">
      <formula>$Z24="Gráfico 13"</formula>
    </cfRule>
    <cfRule type="expression" dxfId="374" priority="361">
      <formula>$Z24="Gráfico 11"</formula>
    </cfRule>
    <cfRule type="expression" dxfId="373" priority="362">
      <formula>$Z24="Gráfico 9"</formula>
    </cfRule>
    <cfRule type="expression" dxfId="372" priority="363">
      <formula>$Z24="Gráfico 8"</formula>
    </cfRule>
    <cfRule type="expression" dxfId="371" priority="364">
      <formula>$Z24="Gráfico 7"</formula>
    </cfRule>
    <cfRule type="expression" dxfId="370" priority="365">
      <formula>$Z24="Gráfico 6"</formula>
    </cfRule>
    <cfRule type="expression" dxfId="369" priority="366">
      <formula>$Z24="Gráfico 4"</formula>
    </cfRule>
    <cfRule type="expression" dxfId="368" priority="367">
      <formula>$Z24="Gráfico 3"</formula>
    </cfRule>
    <cfRule type="expression" dxfId="367" priority="368">
      <formula>$Z24="Gráfico 2"</formula>
    </cfRule>
    <cfRule type="expression" dxfId="366" priority="369">
      <formula>$Z24="Gráfico 1"</formula>
    </cfRule>
    <cfRule type="expression" dxfId="365" priority="370">
      <formula>$Z24="Gráfico 5"</formula>
    </cfRule>
  </conditionalFormatting>
  <conditionalFormatting sqref="M25:M33">
    <cfRule type="expression" dxfId="364" priority="297">
      <formula>$Z25="Reporte 2"</formula>
    </cfRule>
    <cfRule type="expression" dxfId="363" priority="298">
      <formula>$Z25="Reporte 1"</formula>
    </cfRule>
    <cfRule type="expression" dxfId="362" priority="299">
      <formula>$Z25="Informe 10"</formula>
    </cfRule>
    <cfRule type="expression" dxfId="361" priority="300">
      <formula>$Z25="Informe 9"</formula>
    </cfRule>
    <cfRule type="expression" dxfId="360" priority="301">
      <formula>$Z25="Informe 8"</formula>
    </cfRule>
    <cfRule type="expression" dxfId="359" priority="302">
      <formula>$Z25="Informe 7"</formula>
    </cfRule>
    <cfRule type="expression" dxfId="358" priority="303">
      <formula>$Z25="Informe 6"</formula>
    </cfRule>
    <cfRule type="expression" dxfId="357" priority="304">
      <formula>$Z25="Informe 5"</formula>
    </cfRule>
    <cfRule type="expression" dxfId="356" priority="305">
      <formula>$Z25="Informe 4"</formula>
    </cfRule>
    <cfRule type="expression" dxfId="355" priority="306">
      <formula>$Z25="Informe 3"</formula>
    </cfRule>
    <cfRule type="expression" dxfId="354" priority="307">
      <formula>$Z25="Informe 2"</formula>
    </cfRule>
    <cfRule type="expression" dxfId="353" priority="308">
      <formula>$Z25="Informe 1"</formula>
    </cfRule>
    <cfRule type="expression" dxfId="352" priority="309">
      <formula>$Z25="Gráfico 10"</formula>
    </cfRule>
    <cfRule type="expression" dxfId="351" priority="310">
      <formula>$Z25="Gráfico 25"</formula>
    </cfRule>
    <cfRule type="expression" dxfId="350" priority="311">
      <formula>$Z25="Gráfico 24"</formula>
    </cfRule>
    <cfRule type="expression" dxfId="349" priority="312">
      <formula>$Z25="Gráfico 23"</formula>
    </cfRule>
    <cfRule type="expression" dxfId="348" priority="313">
      <formula>$Z25="Gráfico 22"</formula>
    </cfRule>
    <cfRule type="expression" dxfId="347" priority="314">
      <formula>$Z25="Gráfico 21"</formula>
    </cfRule>
    <cfRule type="expression" dxfId="346" priority="315">
      <formula>$Z25="Gráfico 20"</formula>
    </cfRule>
    <cfRule type="expression" dxfId="345" priority="316">
      <formula>$Z25="Gráfico 18"</formula>
    </cfRule>
    <cfRule type="expression" dxfId="344" priority="317">
      <formula>$Z25="Gráfico 19"</formula>
    </cfRule>
    <cfRule type="expression" dxfId="343" priority="318">
      <formula>$Z25="Gráfico 17"</formula>
    </cfRule>
    <cfRule type="expression" dxfId="342" priority="319">
      <formula>$Z25="Gráfico 16"</formula>
    </cfRule>
    <cfRule type="expression" dxfId="341" priority="320">
      <formula>$Z25="Gráfico 15"</formula>
    </cfRule>
    <cfRule type="expression" dxfId="340" priority="321">
      <formula>$Z25="Gráfico 14"</formula>
    </cfRule>
    <cfRule type="expression" dxfId="339" priority="322">
      <formula>$Z25="Gráfico 12"</formula>
    </cfRule>
    <cfRule type="expression" dxfId="338" priority="323">
      <formula>$Z25="Gráfico 13"</formula>
    </cfRule>
    <cfRule type="expression" dxfId="337" priority="324">
      <formula>$Z25="Gráfico 11"</formula>
    </cfRule>
    <cfRule type="expression" dxfId="336" priority="325">
      <formula>$Z25="Gráfico 9"</formula>
    </cfRule>
    <cfRule type="expression" dxfId="335" priority="326">
      <formula>$Z25="Gráfico 8"</formula>
    </cfRule>
    <cfRule type="expression" dxfId="334" priority="327">
      <formula>$Z25="Gráfico 7"</formula>
    </cfRule>
    <cfRule type="expression" dxfId="333" priority="328">
      <formula>$Z25="Gráfico 6"</formula>
    </cfRule>
    <cfRule type="expression" dxfId="332" priority="329">
      <formula>$Z25="Gráfico 4"</formula>
    </cfRule>
    <cfRule type="expression" dxfId="331" priority="330">
      <formula>$Z25="Gráfico 3"</formula>
    </cfRule>
    <cfRule type="expression" dxfId="330" priority="331">
      <formula>$Z25="Gráfico 2"</formula>
    </cfRule>
    <cfRule type="expression" dxfId="329" priority="332">
      <formula>$Z25="Gráfico 1"</formula>
    </cfRule>
    <cfRule type="expression" dxfId="328" priority="333">
      <formula>$Z25="Gráfico 5"</formula>
    </cfRule>
  </conditionalFormatting>
  <conditionalFormatting sqref="M34">
    <cfRule type="expression" dxfId="327" priority="260">
      <formula>$Z34="Reporte 2"</formula>
    </cfRule>
    <cfRule type="expression" dxfId="326" priority="261">
      <formula>$Z34="Reporte 1"</formula>
    </cfRule>
    <cfRule type="expression" dxfId="325" priority="262">
      <formula>$Z34="Informe 10"</formula>
    </cfRule>
    <cfRule type="expression" dxfId="324" priority="263">
      <formula>$Z34="Informe 9"</formula>
    </cfRule>
    <cfRule type="expression" dxfId="323" priority="264">
      <formula>$Z34="Informe 8"</formula>
    </cfRule>
    <cfRule type="expression" dxfId="322" priority="265">
      <formula>$Z34="Informe 7"</formula>
    </cfRule>
    <cfRule type="expression" dxfId="321" priority="266">
      <formula>$Z34="Informe 6"</formula>
    </cfRule>
    <cfRule type="expression" dxfId="320" priority="267">
      <formula>$Z34="Informe 5"</formula>
    </cfRule>
    <cfRule type="expression" dxfId="319" priority="268">
      <formula>$Z34="Informe 4"</formula>
    </cfRule>
    <cfRule type="expression" dxfId="318" priority="269">
      <formula>$Z34="Informe 3"</formula>
    </cfRule>
    <cfRule type="expression" dxfId="317" priority="270">
      <formula>$Z34="Informe 2"</formula>
    </cfRule>
    <cfRule type="expression" dxfId="316" priority="271">
      <formula>$Z34="Informe 1"</formula>
    </cfRule>
    <cfRule type="expression" dxfId="315" priority="272">
      <formula>$Z34="Gráfico 10"</formula>
    </cfRule>
    <cfRule type="expression" dxfId="314" priority="273">
      <formula>$Z34="Gráfico 25"</formula>
    </cfRule>
    <cfRule type="expression" dxfId="313" priority="274">
      <formula>$Z34="Gráfico 24"</formula>
    </cfRule>
    <cfRule type="expression" dxfId="312" priority="275">
      <formula>$Z34="Gráfico 23"</formula>
    </cfRule>
    <cfRule type="expression" dxfId="311" priority="276">
      <formula>$Z34="Gráfico 22"</formula>
    </cfRule>
    <cfRule type="expression" dxfId="310" priority="277">
      <formula>$Z34="Gráfico 21"</formula>
    </cfRule>
    <cfRule type="expression" dxfId="309" priority="278">
      <formula>$Z34="Gráfico 20"</formula>
    </cfRule>
    <cfRule type="expression" dxfId="308" priority="279">
      <formula>$Z34="Gráfico 18"</formula>
    </cfRule>
    <cfRule type="expression" dxfId="307" priority="280">
      <formula>$Z34="Gráfico 19"</formula>
    </cfRule>
    <cfRule type="expression" dxfId="306" priority="281">
      <formula>$Z34="Gráfico 17"</formula>
    </cfRule>
    <cfRule type="expression" dxfId="305" priority="282">
      <formula>$Z34="Gráfico 16"</formula>
    </cfRule>
    <cfRule type="expression" dxfId="304" priority="283">
      <formula>$Z34="Gráfico 15"</formula>
    </cfRule>
    <cfRule type="expression" dxfId="303" priority="284">
      <formula>$Z34="Gráfico 14"</formula>
    </cfRule>
    <cfRule type="expression" dxfId="302" priority="285">
      <formula>$Z34="Gráfico 12"</formula>
    </cfRule>
    <cfRule type="expression" dxfId="301" priority="286">
      <formula>$Z34="Gráfico 13"</formula>
    </cfRule>
    <cfRule type="expression" dxfId="300" priority="287">
      <formula>$Z34="Gráfico 11"</formula>
    </cfRule>
    <cfRule type="expression" dxfId="299" priority="288">
      <formula>$Z34="Gráfico 9"</formula>
    </cfRule>
    <cfRule type="expression" dxfId="298" priority="289">
      <formula>$Z34="Gráfico 8"</formula>
    </cfRule>
    <cfRule type="expression" dxfId="297" priority="290">
      <formula>$Z34="Gráfico 7"</formula>
    </cfRule>
    <cfRule type="expression" dxfId="296" priority="291">
      <formula>$Z34="Gráfico 6"</formula>
    </cfRule>
    <cfRule type="expression" dxfId="295" priority="292">
      <formula>$Z34="Gráfico 4"</formula>
    </cfRule>
    <cfRule type="expression" dxfId="294" priority="293">
      <formula>$Z34="Gráfico 3"</formula>
    </cfRule>
    <cfRule type="expression" dxfId="293" priority="294">
      <formula>$Z34="Gráfico 2"</formula>
    </cfRule>
    <cfRule type="expression" dxfId="292" priority="295">
      <formula>$Z34="Gráfico 1"</formula>
    </cfRule>
    <cfRule type="expression" dxfId="291" priority="296">
      <formula>$Z34="Gráfico 5"</formula>
    </cfRule>
  </conditionalFormatting>
  <conditionalFormatting sqref="M39">
    <cfRule type="expression" dxfId="290" priority="38">
      <formula>$Z39="Reporte 2"</formula>
    </cfRule>
    <cfRule type="expression" dxfId="289" priority="39">
      <formula>$Z39="Reporte 1"</formula>
    </cfRule>
    <cfRule type="expression" dxfId="288" priority="40">
      <formula>$Z39="Informe 10"</formula>
    </cfRule>
    <cfRule type="expression" dxfId="287" priority="41">
      <formula>$Z39="Informe 9"</formula>
    </cfRule>
    <cfRule type="expression" dxfId="286" priority="42">
      <formula>$Z39="Informe 8"</formula>
    </cfRule>
    <cfRule type="expression" dxfId="285" priority="43">
      <formula>$Z39="Informe 7"</formula>
    </cfRule>
    <cfRule type="expression" dxfId="284" priority="44">
      <formula>$Z39="Informe 6"</formula>
    </cfRule>
    <cfRule type="expression" dxfId="283" priority="45">
      <formula>$Z39="Informe 5"</formula>
    </cfRule>
    <cfRule type="expression" dxfId="282" priority="46">
      <formula>$Z39="Informe 4"</formula>
    </cfRule>
    <cfRule type="expression" dxfId="281" priority="47">
      <formula>$Z39="Informe 3"</formula>
    </cfRule>
    <cfRule type="expression" dxfId="280" priority="48">
      <formula>$Z39="Informe 2"</formula>
    </cfRule>
    <cfRule type="expression" dxfId="279" priority="49">
      <formula>$Z39="Informe 1"</formula>
    </cfRule>
    <cfRule type="expression" dxfId="278" priority="50">
      <formula>$Z39="Gráfico 10"</formula>
    </cfRule>
    <cfRule type="expression" dxfId="277" priority="51">
      <formula>$Z39="Gráfico 25"</formula>
    </cfRule>
    <cfRule type="expression" dxfId="276" priority="52">
      <formula>$Z39="Gráfico 24"</formula>
    </cfRule>
    <cfRule type="expression" dxfId="275" priority="53">
      <formula>$Z39="Gráfico 23"</formula>
    </cfRule>
    <cfRule type="expression" dxfId="274" priority="54">
      <formula>$Z39="Gráfico 22"</formula>
    </cfRule>
    <cfRule type="expression" dxfId="273" priority="55">
      <formula>$Z39="Gráfico 21"</formula>
    </cfRule>
    <cfRule type="expression" dxfId="272" priority="56">
      <formula>$Z39="Gráfico 20"</formula>
    </cfRule>
    <cfRule type="expression" dxfId="271" priority="57">
      <formula>$Z39="Gráfico 18"</formula>
    </cfRule>
    <cfRule type="expression" dxfId="270" priority="58">
      <formula>$Z39="Gráfico 19"</formula>
    </cfRule>
    <cfRule type="expression" dxfId="269" priority="59">
      <formula>$Z39="Gráfico 17"</formula>
    </cfRule>
    <cfRule type="expression" dxfId="268" priority="60">
      <formula>$Z39="Gráfico 16"</formula>
    </cfRule>
    <cfRule type="expression" dxfId="267" priority="61">
      <formula>$Z39="Gráfico 15"</formula>
    </cfRule>
    <cfRule type="expression" dxfId="266" priority="62">
      <formula>$Z39="Gráfico 14"</formula>
    </cfRule>
    <cfRule type="expression" dxfId="265" priority="63">
      <formula>$Z39="Gráfico 12"</formula>
    </cfRule>
    <cfRule type="expression" dxfId="264" priority="64">
      <formula>$Z39="Gráfico 13"</formula>
    </cfRule>
    <cfRule type="expression" dxfId="263" priority="65">
      <formula>$Z39="Gráfico 11"</formula>
    </cfRule>
    <cfRule type="expression" dxfId="262" priority="66">
      <formula>$Z39="Gráfico 9"</formula>
    </cfRule>
    <cfRule type="expression" dxfId="261" priority="67">
      <formula>$Z39="Gráfico 8"</formula>
    </cfRule>
    <cfRule type="expression" dxfId="260" priority="68">
      <formula>$Z39="Gráfico 7"</formula>
    </cfRule>
    <cfRule type="expression" dxfId="259" priority="69">
      <formula>$Z39="Gráfico 6"</formula>
    </cfRule>
    <cfRule type="expression" dxfId="258" priority="70">
      <formula>$Z39="Gráfico 4"</formula>
    </cfRule>
    <cfRule type="expression" dxfId="257" priority="71">
      <formula>$Z39="Gráfico 3"</formula>
    </cfRule>
    <cfRule type="expression" dxfId="256" priority="72">
      <formula>$Z39="Gráfico 2"</formula>
    </cfRule>
    <cfRule type="expression" dxfId="255" priority="73">
      <formula>$Z39="Gráfico 1"</formula>
    </cfRule>
    <cfRule type="expression" dxfId="254" priority="74">
      <formula>$Z39="Gráfico 5"</formula>
    </cfRule>
  </conditionalFormatting>
  <conditionalFormatting sqref="M36">
    <cfRule type="expression" dxfId="253" priority="186">
      <formula>$Z36="Reporte 2"</formula>
    </cfRule>
    <cfRule type="expression" dxfId="252" priority="187">
      <formula>$Z36="Reporte 1"</formula>
    </cfRule>
    <cfRule type="expression" dxfId="251" priority="188">
      <formula>$Z36="Informe 10"</formula>
    </cfRule>
    <cfRule type="expression" dxfId="250" priority="189">
      <formula>$Z36="Informe 9"</formula>
    </cfRule>
    <cfRule type="expression" dxfId="249" priority="190">
      <formula>$Z36="Informe 8"</formula>
    </cfRule>
    <cfRule type="expression" dxfId="248" priority="191">
      <formula>$Z36="Informe 7"</formula>
    </cfRule>
    <cfRule type="expression" dxfId="247" priority="192">
      <formula>$Z36="Informe 6"</formula>
    </cfRule>
    <cfRule type="expression" dxfId="246" priority="193">
      <formula>$Z36="Informe 5"</formula>
    </cfRule>
    <cfRule type="expression" dxfId="245" priority="194">
      <formula>$Z36="Informe 4"</formula>
    </cfRule>
    <cfRule type="expression" dxfId="244" priority="195">
      <formula>$Z36="Informe 3"</formula>
    </cfRule>
    <cfRule type="expression" dxfId="243" priority="196">
      <formula>$Z36="Informe 2"</formula>
    </cfRule>
    <cfRule type="expression" dxfId="242" priority="197">
      <formula>$Z36="Informe 1"</formula>
    </cfRule>
    <cfRule type="expression" dxfId="241" priority="198">
      <formula>$Z36="Gráfico 10"</formula>
    </cfRule>
    <cfRule type="expression" dxfId="240" priority="199">
      <formula>$Z36="Gráfico 25"</formula>
    </cfRule>
    <cfRule type="expression" dxfId="239" priority="200">
      <formula>$Z36="Gráfico 24"</formula>
    </cfRule>
    <cfRule type="expression" dxfId="238" priority="201">
      <formula>$Z36="Gráfico 23"</formula>
    </cfRule>
    <cfRule type="expression" dxfId="237" priority="202">
      <formula>$Z36="Gráfico 22"</formula>
    </cfRule>
    <cfRule type="expression" dxfId="236" priority="203">
      <formula>$Z36="Gráfico 21"</formula>
    </cfRule>
    <cfRule type="expression" dxfId="235" priority="204">
      <formula>$Z36="Gráfico 20"</formula>
    </cfRule>
    <cfRule type="expression" dxfId="234" priority="205">
      <formula>$Z36="Gráfico 18"</formula>
    </cfRule>
    <cfRule type="expression" dxfId="233" priority="206">
      <formula>$Z36="Gráfico 19"</formula>
    </cfRule>
    <cfRule type="expression" dxfId="232" priority="207">
      <formula>$Z36="Gráfico 17"</formula>
    </cfRule>
    <cfRule type="expression" dxfId="231" priority="208">
      <formula>$Z36="Gráfico 16"</formula>
    </cfRule>
    <cfRule type="expression" dxfId="230" priority="209">
      <formula>$Z36="Gráfico 15"</formula>
    </cfRule>
    <cfRule type="expression" dxfId="229" priority="210">
      <formula>$Z36="Gráfico 14"</formula>
    </cfRule>
    <cfRule type="expression" dxfId="228" priority="211">
      <formula>$Z36="Gráfico 12"</formula>
    </cfRule>
    <cfRule type="expression" dxfId="227" priority="212">
      <formula>$Z36="Gráfico 13"</formula>
    </cfRule>
    <cfRule type="expression" dxfId="226" priority="213">
      <formula>$Z36="Gráfico 11"</formula>
    </cfRule>
    <cfRule type="expression" dxfId="225" priority="214">
      <formula>$Z36="Gráfico 9"</formula>
    </cfRule>
    <cfRule type="expression" dxfId="224" priority="215">
      <formula>$Z36="Gráfico 8"</formula>
    </cfRule>
    <cfRule type="expression" dxfId="223" priority="216">
      <formula>$Z36="Gráfico 7"</formula>
    </cfRule>
    <cfRule type="expression" dxfId="222" priority="217">
      <formula>$Z36="Gráfico 6"</formula>
    </cfRule>
    <cfRule type="expression" dxfId="221" priority="218">
      <formula>$Z36="Gráfico 4"</formula>
    </cfRule>
    <cfRule type="expression" dxfId="220" priority="219">
      <formula>$Z36="Gráfico 3"</formula>
    </cfRule>
    <cfRule type="expression" dxfId="219" priority="220">
      <formula>$Z36="Gráfico 2"</formula>
    </cfRule>
    <cfRule type="expression" dxfId="218" priority="221">
      <formula>$Z36="Gráfico 1"</formula>
    </cfRule>
    <cfRule type="expression" dxfId="217" priority="222">
      <formula>$Z36="Gráfico 5"</formula>
    </cfRule>
  </conditionalFormatting>
  <conditionalFormatting sqref="M35">
    <cfRule type="expression" dxfId="216" priority="149">
      <formula>$Z35="Reporte 2"</formula>
    </cfRule>
    <cfRule type="expression" dxfId="215" priority="150">
      <formula>$Z35="Reporte 1"</formula>
    </cfRule>
    <cfRule type="expression" dxfId="214" priority="151">
      <formula>$Z35="Informe 10"</formula>
    </cfRule>
    <cfRule type="expression" dxfId="213" priority="152">
      <formula>$Z35="Informe 9"</formula>
    </cfRule>
    <cfRule type="expression" dxfId="212" priority="153">
      <formula>$Z35="Informe 8"</formula>
    </cfRule>
    <cfRule type="expression" dxfId="211" priority="154">
      <formula>$Z35="Informe 7"</formula>
    </cfRule>
    <cfRule type="expression" dxfId="210" priority="155">
      <formula>$Z35="Informe 6"</formula>
    </cfRule>
    <cfRule type="expression" dxfId="209" priority="156">
      <formula>$Z35="Informe 5"</formula>
    </cfRule>
    <cfRule type="expression" dxfId="208" priority="157">
      <formula>$Z35="Informe 4"</formula>
    </cfRule>
    <cfRule type="expression" dxfId="207" priority="158">
      <formula>$Z35="Informe 3"</formula>
    </cfRule>
    <cfRule type="expression" dxfId="206" priority="159">
      <formula>$Z35="Informe 2"</formula>
    </cfRule>
    <cfRule type="expression" dxfId="205" priority="160">
      <formula>$Z35="Informe 1"</formula>
    </cfRule>
    <cfRule type="expression" dxfId="204" priority="161">
      <formula>$Z35="Gráfico 10"</formula>
    </cfRule>
    <cfRule type="expression" dxfId="203" priority="162">
      <formula>$Z35="Gráfico 25"</formula>
    </cfRule>
    <cfRule type="expression" dxfId="202" priority="163">
      <formula>$Z35="Gráfico 24"</formula>
    </cfRule>
    <cfRule type="expression" dxfId="201" priority="164">
      <formula>$Z35="Gráfico 23"</formula>
    </cfRule>
    <cfRule type="expression" dxfId="200" priority="165">
      <formula>$Z35="Gráfico 22"</formula>
    </cfRule>
    <cfRule type="expression" dxfId="199" priority="166">
      <formula>$Z35="Gráfico 21"</formula>
    </cfRule>
    <cfRule type="expression" dxfId="198" priority="167">
      <formula>$Z35="Gráfico 20"</formula>
    </cfRule>
    <cfRule type="expression" dxfId="197" priority="168">
      <formula>$Z35="Gráfico 18"</formula>
    </cfRule>
    <cfRule type="expression" dxfId="196" priority="169">
      <formula>$Z35="Gráfico 19"</formula>
    </cfRule>
    <cfRule type="expression" dxfId="195" priority="170">
      <formula>$Z35="Gráfico 17"</formula>
    </cfRule>
    <cfRule type="expression" dxfId="194" priority="171">
      <formula>$Z35="Gráfico 16"</formula>
    </cfRule>
    <cfRule type="expression" dxfId="193" priority="172">
      <formula>$Z35="Gráfico 15"</formula>
    </cfRule>
    <cfRule type="expression" dxfId="192" priority="173">
      <formula>$Z35="Gráfico 14"</formula>
    </cfRule>
    <cfRule type="expression" dxfId="191" priority="174">
      <formula>$Z35="Gráfico 12"</formula>
    </cfRule>
    <cfRule type="expression" dxfId="190" priority="175">
      <formula>$Z35="Gráfico 13"</formula>
    </cfRule>
    <cfRule type="expression" dxfId="189" priority="176">
      <formula>$Z35="Gráfico 11"</formula>
    </cfRule>
    <cfRule type="expression" dxfId="188" priority="177">
      <formula>$Z35="Gráfico 9"</formula>
    </cfRule>
    <cfRule type="expression" dxfId="187" priority="178">
      <formula>$Z35="Gráfico 8"</formula>
    </cfRule>
    <cfRule type="expression" dxfId="186" priority="179">
      <formula>$Z35="Gráfico 7"</formula>
    </cfRule>
    <cfRule type="expression" dxfId="185" priority="180">
      <formula>$Z35="Gráfico 6"</formula>
    </cfRule>
    <cfRule type="expression" dxfId="184" priority="181">
      <formula>$Z35="Gráfico 4"</formula>
    </cfRule>
    <cfRule type="expression" dxfId="183" priority="182">
      <formula>$Z35="Gráfico 3"</formula>
    </cfRule>
    <cfRule type="expression" dxfId="182" priority="183">
      <formula>$Z35="Gráfico 2"</formula>
    </cfRule>
    <cfRule type="expression" dxfId="181" priority="184">
      <formula>$Z35="Gráfico 1"</formula>
    </cfRule>
    <cfRule type="expression" dxfId="180" priority="185">
      <formula>$Z35="Gráfico 5"</formula>
    </cfRule>
  </conditionalFormatting>
  <conditionalFormatting sqref="M37">
    <cfRule type="expression" dxfId="179" priority="112">
      <formula>$Z37="Reporte 2"</formula>
    </cfRule>
    <cfRule type="expression" dxfId="178" priority="113">
      <formula>$Z37="Reporte 1"</formula>
    </cfRule>
    <cfRule type="expression" dxfId="177" priority="114">
      <formula>$Z37="Informe 10"</formula>
    </cfRule>
    <cfRule type="expression" dxfId="176" priority="115">
      <formula>$Z37="Informe 9"</formula>
    </cfRule>
    <cfRule type="expression" dxfId="175" priority="116">
      <formula>$Z37="Informe 8"</formula>
    </cfRule>
    <cfRule type="expression" dxfId="174" priority="117">
      <formula>$Z37="Informe 7"</formula>
    </cfRule>
    <cfRule type="expression" dxfId="173" priority="118">
      <formula>$Z37="Informe 6"</formula>
    </cfRule>
    <cfRule type="expression" dxfId="172" priority="119">
      <formula>$Z37="Informe 5"</formula>
    </cfRule>
    <cfRule type="expression" dxfId="171" priority="120">
      <formula>$Z37="Informe 4"</formula>
    </cfRule>
    <cfRule type="expression" dxfId="170" priority="121">
      <formula>$Z37="Informe 3"</formula>
    </cfRule>
    <cfRule type="expression" dxfId="169" priority="122">
      <formula>$Z37="Informe 2"</formula>
    </cfRule>
    <cfRule type="expression" dxfId="168" priority="123">
      <formula>$Z37="Informe 1"</formula>
    </cfRule>
    <cfRule type="expression" dxfId="167" priority="124">
      <formula>$Z37="Gráfico 10"</formula>
    </cfRule>
    <cfRule type="expression" dxfId="166" priority="125">
      <formula>$Z37="Gráfico 25"</formula>
    </cfRule>
    <cfRule type="expression" dxfId="165" priority="126">
      <formula>$Z37="Gráfico 24"</formula>
    </cfRule>
    <cfRule type="expression" dxfId="164" priority="127">
      <formula>$Z37="Gráfico 23"</formula>
    </cfRule>
    <cfRule type="expression" dxfId="163" priority="128">
      <formula>$Z37="Gráfico 22"</formula>
    </cfRule>
    <cfRule type="expression" dxfId="162" priority="129">
      <formula>$Z37="Gráfico 21"</formula>
    </cfRule>
    <cfRule type="expression" dxfId="161" priority="130">
      <formula>$Z37="Gráfico 20"</formula>
    </cfRule>
    <cfRule type="expression" dxfId="160" priority="131">
      <formula>$Z37="Gráfico 18"</formula>
    </cfRule>
    <cfRule type="expression" dxfId="159" priority="132">
      <formula>$Z37="Gráfico 19"</formula>
    </cfRule>
    <cfRule type="expression" dxfId="158" priority="133">
      <formula>$Z37="Gráfico 17"</formula>
    </cfRule>
    <cfRule type="expression" dxfId="157" priority="134">
      <formula>$Z37="Gráfico 16"</formula>
    </cfRule>
    <cfRule type="expression" dxfId="156" priority="135">
      <formula>$Z37="Gráfico 15"</formula>
    </cfRule>
    <cfRule type="expression" dxfId="155" priority="136">
      <formula>$Z37="Gráfico 14"</formula>
    </cfRule>
    <cfRule type="expression" dxfId="154" priority="137">
      <formula>$Z37="Gráfico 12"</formula>
    </cfRule>
    <cfRule type="expression" dxfId="153" priority="138">
      <formula>$Z37="Gráfico 13"</formula>
    </cfRule>
    <cfRule type="expression" dxfId="152" priority="139">
      <formula>$Z37="Gráfico 11"</formula>
    </cfRule>
    <cfRule type="expression" dxfId="151" priority="140">
      <formula>$Z37="Gráfico 9"</formula>
    </cfRule>
    <cfRule type="expression" dxfId="150" priority="141">
      <formula>$Z37="Gráfico 8"</formula>
    </cfRule>
    <cfRule type="expression" dxfId="149" priority="142">
      <formula>$Z37="Gráfico 7"</formula>
    </cfRule>
    <cfRule type="expression" dxfId="148" priority="143">
      <formula>$Z37="Gráfico 6"</formula>
    </cfRule>
    <cfRule type="expression" dxfId="147" priority="144">
      <formula>$Z37="Gráfico 4"</formula>
    </cfRule>
    <cfRule type="expression" dxfId="146" priority="145">
      <formula>$Z37="Gráfico 3"</formula>
    </cfRule>
    <cfRule type="expression" dxfId="145" priority="146">
      <formula>$Z37="Gráfico 2"</formula>
    </cfRule>
    <cfRule type="expression" dxfId="144" priority="147">
      <formula>$Z37="Gráfico 1"</formula>
    </cfRule>
    <cfRule type="expression" dxfId="143" priority="148">
      <formula>$Z37="Gráfico 5"</formula>
    </cfRule>
  </conditionalFormatting>
  <conditionalFormatting sqref="M38">
    <cfRule type="expression" dxfId="142" priority="75">
      <formula>$Z38="Reporte 2"</formula>
    </cfRule>
    <cfRule type="expression" dxfId="141" priority="76">
      <formula>$Z38="Reporte 1"</formula>
    </cfRule>
    <cfRule type="expression" dxfId="140" priority="77">
      <formula>$Z38="Informe 10"</formula>
    </cfRule>
    <cfRule type="expression" dxfId="139" priority="78">
      <formula>$Z38="Informe 9"</formula>
    </cfRule>
    <cfRule type="expression" dxfId="138" priority="79">
      <formula>$Z38="Informe 8"</formula>
    </cfRule>
    <cfRule type="expression" dxfId="137" priority="80">
      <formula>$Z38="Informe 7"</formula>
    </cfRule>
    <cfRule type="expression" dxfId="136" priority="81">
      <formula>$Z38="Informe 6"</formula>
    </cfRule>
    <cfRule type="expression" dxfId="135" priority="82">
      <formula>$Z38="Informe 5"</formula>
    </cfRule>
    <cfRule type="expression" dxfId="134" priority="83">
      <formula>$Z38="Informe 4"</formula>
    </cfRule>
    <cfRule type="expression" dxfId="133" priority="84">
      <formula>$Z38="Informe 3"</formula>
    </cfRule>
    <cfRule type="expression" dxfId="132" priority="85">
      <formula>$Z38="Informe 2"</formula>
    </cfRule>
    <cfRule type="expression" dxfId="131" priority="86">
      <formula>$Z38="Informe 1"</formula>
    </cfRule>
    <cfRule type="expression" dxfId="130" priority="87">
      <formula>$Z38="Gráfico 10"</formula>
    </cfRule>
    <cfRule type="expression" dxfId="129" priority="88">
      <formula>$Z38="Gráfico 25"</formula>
    </cfRule>
    <cfRule type="expression" dxfId="128" priority="89">
      <formula>$Z38="Gráfico 24"</formula>
    </cfRule>
    <cfRule type="expression" dxfId="127" priority="90">
      <formula>$Z38="Gráfico 23"</formula>
    </cfRule>
    <cfRule type="expression" dxfId="126" priority="91">
      <formula>$Z38="Gráfico 22"</formula>
    </cfRule>
    <cfRule type="expression" dxfId="125" priority="92">
      <formula>$Z38="Gráfico 21"</formula>
    </cfRule>
    <cfRule type="expression" dxfId="124" priority="93">
      <formula>$Z38="Gráfico 20"</formula>
    </cfRule>
    <cfRule type="expression" dxfId="123" priority="94">
      <formula>$Z38="Gráfico 18"</formula>
    </cfRule>
    <cfRule type="expression" dxfId="122" priority="95">
      <formula>$Z38="Gráfico 19"</formula>
    </cfRule>
    <cfRule type="expression" dxfId="121" priority="96">
      <formula>$Z38="Gráfico 17"</formula>
    </cfRule>
    <cfRule type="expression" dxfId="120" priority="97">
      <formula>$Z38="Gráfico 16"</formula>
    </cfRule>
    <cfRule type="expression" dxfId="119" priority="98">
      <formula>$Z38="Gráfico 15"</formula>
    </cfRule>
    <cfRule type="expression" dxfId="118" priority="99">
      <formula>$Z38="Gráfico 14"</formula>
    </cfRule>
    <cfRule type="expression" dxfId="117" priority="100">
      <formula>$Z38="Gráfico 12"</formula>
    </cfRule>
    <cfRule type="expression" dxfId="116" priority="101">
      <formula>$Z38="Gráfico 13"</formula>
    </cfRule>
    <cfRule type="expression" dxfId="115" priority="102">
      <formula>$Z38="Gráfico 11"</formula>
    </cfRule>
    <cfRule type="expression" dxfId="114" priority="103">
      <formula>$Z38="Gráfico 9"</formula>
    </cfRule>
    <cfRule type="expression" dxfId="113" priority="104">
      <formula>$Z38="Gráfico 8"</formula>
    </cfRule>
    <cfRule type="expression" dxfId="112" priority="105">
      <formula>$Z38="Gráfico 7"</formula>
    </cfRule>
    <cfRule type="expression" dxfId="111" priority="106">
      <formula>$Z38="Gráfico 6"</formula>
    </cfRule>
    <cfRule type="expression" dxfId="110" priority="107">
      <formula>$Z38="Gráfico 4"</formula>
    </cfRule>
    <cfRule type="expression" dxfId="109" priority="108">
      <formula>$Z38="Gráfico 3"</formula>
    </cfRule>
    <cfRule type="expression" dxfId="108" priority="109">
      <formula>$Z38="Gráfico 2"</formula>
    </cfRule>
    <cfRule type="expression" dxfId="107" priority="110">
      <formula>$Z38="Gráfico 1"</formula>
    </cfRule>
    <cfRule type="expression" dxfId="106" priority="111">
      <formula>$Z38="Gráfico 5"</formula>
    </cfRule>
  </conditionalFormatting>
  <conditionalFormatting sqref="O26:O29">
    <cfRule type="expression" dxfId="105" priority="1">
      <formula>$Z26="Reporte 2"</formula>
    </cfRule>
    <cfRule type="expression" dxfId="104" priority="2">
      <formula>$Z26="Reporte 1"</formula>
    </cfRule>
    <cfRule type="expression" dxfId="103" priority="3">
      <formula>$Z26="Informe 10"</formula>
    </cfRule>
    <cfRule type="expression" dxfId="102" priority="4">
      <formula>$Z26="Informe 9"</formula>
    </cfRule>
    <cfRule type="expression" dxfId="101" priority="5">
      <formula>$Z26="Informe 8"</formula>
    </cfRule>
    <cfRule type="expression" dxfId="100" priority="6">
      <formula>$Z26="Informe 7"</formula>
    </cfRule>
    <cfRule type="expression" dxfId="99" priority="7">
      <formula>$Z26="Informe 6"</formula>
    </cfRule>
    <cfRule type="expression" dxfId="98" priority="8">
      <formula>$Z26="Informe 5"</formula>
    </cfRule>
    <cfRule type="expression" dxfId="97" priority="9">
      <formula>$Z26="Informe 4"</formula>
    </cfRule>
    <cfRule type="expression" dxfId="96" priority="10">
      <formula>$Z26="Informe 3"</formula>
    </cfRule>
    <cfRule type="expression" dxfId="95" priority="11">
      <formula>$Z26="Informe 2"</formula>
    </cfRule>
    <cfRule type="expression" dxfId="94" priority="12">
      <formula>$Z26="Informe 1"</formula>
    </cfRule>
    <cfRule type="expression" dxfId="93" priority="13">
      <formula>$Z26="Gráfico 10"</formula>
    </cfRule>
    <cfRule type="expression" dxfId="92" priority="14">
      <formula>$Z26="Gráfico 25"</formula>
    </cfRule>
    <cfRule type="expression" dxfId="91" priority="15">
      <formula>$Z26="Gráfico 24"</formula>
    </cfRule>
    <cfRule type="expression" dxfId="90" priority="16">
      <formula>$Z26="Gráfico 23"</formula>
    </cfRule>
    <cfRule type="expression" dxfId="89" priority="17">
      <formula>$Z26="Gráfico 22"</formula>
    </cfRule>
    <cfRule type="expression" dxfId="88" priority="18">
      <formula>$Z26="Gráfico 21"</formula>
    </cfRule>
    <cfRule type="expression" dxfId="87" priority="19">
      <formula>$Z26="Gráfico 20"</formula>
    </cfRule>
    <cfRule type="expression" dxfId="86" priority="20">
      <formula>$Z26="Gráfico 18"</formula>
    </cfRule>
    <cfRule type="expression" dxfId="85" priority="21">
      <formula>$Z26="Gráfico 19"</formula>
    </cfRule>
    <cfRule type="expression" dxfId="84" priority="22">
      <formula>$Z26="Gráfico 17"</formula>
    </cfRule>
    <cfRule type="expression" dxfId="83" priority="23">
      <formula>$Z26="Gráfico 16"</formula>
    </cfRule>
    <cfRule type="expression" dxfId="82" priority="24">
      <formula>$Z26="Gráfico 15"</formula>
    </cfRule>
    <cfRule type="expression" dxfId="81" priority="25">
      <formula>$Z26="Gráfico 14"</formula>
    </cfRule>
    <cfRule type="expression" dxfId="80" priority="26">
      <formula>$Z26="Gráfico 12"</formula>
    </cfRule>
    <cfRule type="expression" dxfId="79" priority="27">
      <formula>$Z26="Gráfico 13"</formula>
    </cfRule>
    <cfRule type="expression" dxfId="78" priority="28">
      <formula>$Z26="Gráfico 11"</formula>
    </cfRule>
    <cfRule type="expression" dxfId="77" priority="29">
      <formula>$Z26="Gráfico 9"</formula>
    </cfRule>
    <cfRule type="expression" dxfId="76" priority="30">
      <formula>$Z26="Gráfico 8"</formula>
    </cfRule>
    <cfRule type="expression" dxfId="75" priority="31">
      <formula>$Z26="Gráfico 7"</formula>
    </cfRule>
    <cfRule type="expression" dxfId="74" priority="32">
      <formula>$Z26="Gráfico 6"</formula>
    </cfRule>
    <cfRule type="expression" dxfId="73" priority="33">
      <formula>$Z26="Gráfico 4"</formula>
    </cfRule>
    <cfRule type="expression" dxfId="72" priority="34">
      <formula>$Z26="Gráfico 3"</formula>
    </cfRule>
    <cfRule type="expression" dxfId="71" priority="35">
      <formula>$Z26="Gráfico 2"</formula>
    </cfRule>
    <cfRule type="expression" dxfId="70" priority="36">
      <formula>$Z26="Gráfico 1"</formula>
    </cfRule>
    <cfRule type="expression" dxfId="69" priority="37">
      <formula>$Z26="Gráfico 5"</formula>
    </cfRule>
  </conditionalFormatting>
  <hyperlinks>
    <hyperlink ref="A1" r:id="rId1" display="https://analytics.zoho.com/open-view/2395394000006706890" xr:uid="{23383102-3384-4726-8815-1605423B4408}"/>
    <hyperlink ref="B4" r:id="rId2" xr:uid="{5901B62C-28F4-47BE-BBA5-6A981822669B}"/>
    <hyperlink ref="B5" r:id="rId3" xr:uid="{A0270221-6152-4B05-AC68-3BBFE503BABB}"/>
    <hyperlink ref="B6" r:id="rId4" xr:uid="{D422AF01-8C94-42E7-BECC-B541F3723D18}"/>
    <hyperlink ref="B7" r:id="rId5" xr:uid="{871A0857-8699-49F4-A8ED-DBF81ED44BC2}"/>
    <hyperlink ref="B8" r:id="rId6" xr:uid="{92F4C959-0E4D-4292-8F34-4BAB9FAA3E5E}"/>
    <hyperlink ref="B9" r:id="rId7" xr:uid="{F7EBD179-639D-4EBB-A89D-7EA47102B076}"/>
    <hyperlink ref="B10" r:id="rId8" xr:uid="{B9AA6DC2-DDDD-417C-9EE2-E5D09DE7C126}"/>
    <hyperlink ref="B11" r:id="rId9" xr:uid="{99F64FC2-25E5-4CF8-A2DE-2B437BA7EA14}"/>
    <hyperlink ref="B12" r:id="rId10" xr:uid="{95D8C459-9BD2-4356-900F-7396D267B4F4}"/>
    <hyperlink ref="B13" r:id="rId11" xr:uid="{33BEC3B8-EB24-475C-ABF6-94D4F2D3AFF6}"/>
    <hyperlink ref="B15" r:id="rId12" xr:uid="{65ACF988-ED81-4C54-B770-4BDD1778BA7A}"/>
    <hyperlink ref="B16" r:id="rId13" xr:uid="{33E6AD10-20E1-400C-A01B-D6EC6A8E21AA}"/>
    <hyperlink ref="B17" r:id="rId14" xr:uid="{2D914C5F-F8C9-46FD-B375-80357C477F08}"/>
    <hyperlink ref="B18" r:id="rId15" xr:uid="{6F5EECCC-4ACD-46FD-B46C-46DEC645D095}"/>
    <hyperlink ref="B19" r:id="rId16" xr:uid="{470D98A2-DEB1-4E98-BB2E-B6277CE5E2B5}"/>
    <hyperlink ref="B20" r:id="rId17" xr:uid="{46439B90-82EA-492D-B7A9-099A14513C3C}"/>
    <hyperlink ref="B21" r:id="rId18" xr:uid="{B308730D-8574-400A-B2E5-BEF139C9EAD2}"/>
    <hyperlink ref="B22" r:id="rId19" xr:uid="{A961CB03-9FC1-4CF8-B79E-100316139082}"/>
    <hyperlink ref="B23" r:id="rId20" xr:uid="{2410B10A-851B-4920-A174-7FAB7C002120}"/>
    <hyperlink ref="B24" r:id="rId21" xr:uid="{C5147F39-4D8D-4EB5-991F-F4D70F9CEBB1}"/>
    <hyperlink ref="B30" r:id="rId22" xr:uid="{647B2AFB-B65E-41B1-813D-55EB455BBEF9}"/>
    <hyperlink ref="B29" r:id="rId23" xr:uid="{DE4BABF9-C8C9-4A24-B9DD-644C34D7F350}"/>
    <hyperlink ref="B32" r:id="rId24" xr:uid="{04241D6A-34D3-467E-92C6-EDB9852A234F}"/>
  </hyperlinks>
  <pageMargins left="0.7" right="0.7" top="0.75" bottom="0.75" header="0.3" footer="0.3"/>
  <ignoredErrors>
    <ignoredError sqref="Q5" formula="1"/>
  </ignoredErrors>
  <extLst>
    <ext xmlns:x14="http://schemas.microsoft.com/office/spreadsheetml/2009/9/main" uri="{CCE6A557-97BC-4b89-ADB6-D9C93CAAB3DF}">
      <x14:dataValidations xmlns:xm="http://schemas.microsoft.com/office/excel/2006/main" disablePrompts="1" count="4">
        <x14:dataValidation type="list" allowBlank="1" showInputMessage="1" showErrorMessage="1" xr:uid="{22502001-28A9-40A1-B9D6-7C0E74A96D0B}">
          <x14:formula1>
            <xm:f>Estructura!$B$3:$B$18</xm:f>
          </x14:formula1>
          <xm:sqref>J4:J6 J15:J17</xm:sqref>
        </x14:dataValidation>
        <x14:dataValidation type="list" allowBlank="1" showInputMessage="1" showErrorMessage="1" xr:uid="{89AEF144-24D6-4E28-A60B-769A9026AAED}">
          <x14:formula1>
            <xm:f>Estructura!$G$3:$G$246</xm:f>
          </x14:formula1>
          <xm:sqref>J7:J8 J18:J19</xm:sqref>
        </x14:dataValidation>
        <x14:dataValidation type="list" allowBlank="1" showInputMessage="1" showErrorMessage="1" xr:uid="{81B53A22-EE5A-4886-85B9-A56FA6D07556}">
          <x14:formula1>
            <xm:f>Estructura!$T$3:$T$6</xm:f>
          </x14:formula1>
          <xm:sqref>J9:J11 J20:J22</xm:sqref>
        </x14:dataValidation>
        <x14:dataValidation type="list" allowBlank="1" showInputMessage="1" showErrorMessage="1" xr:uid="{DEAB9E54-C021-4011-8E20-06A94A4B319B}">
          <x14:formula1>
            <xm:f>Estructura!$X$3:$X$4</xm:f>
          </x14:formula1>
          <xm:sqref>J12:J14 J23:J25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13757</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13787</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13758</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13783</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13784</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13785</v>
      </c>
      <c r="C160" s="14">
        <f>VLOOKUP(Comuna24[[#This Row],[Cod comuna]],'REG-PROV-COM'!A:C,3,0)</f>
        <v>572</v>
      </c>
    </row>
    <row r="161" spans="1:3" x14ac:dyDescent="0.25">
      <c r="A161" s="14">
        <v>10306</v>
      </c>
      <c r="B161" t="s">
        <v>13786</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7">
        <f>VLOOKUP(Comuna24[[#This Row],[Cod comuna]],'REG-PROV-COM'!A:C,3,0)</f>
        <v>607</v>
      </c>
    </row>
    <row r="181" spans="1:3" x14ac:dyDescent="0.25">
      <c r="A181" s="14">
        <v>13109</v>
      </c>
      <c r="B181" t="s">
        <v>1847</v>
      </c>
      <c r="C181" s="77">
        <f>VLOOKUP(Comuna24[[#This Row],[Cod comuna]],'REG-PROV-COM'!A:C,3,0)</f>
        <v>608</v>
      </c>
    </row>
    <row r="182" spans="1:3" x14ac:dyDescent="0.25">
      <c r="A182" s="14">
        <v>13110</v>
      </c>
      <c r="B182" t="s">
        <v>1850</v>
      </c>
      <c r="C182" s="77">
        <f>VLOOKUP(Comuna24[[#This Row],[Cod comuna]],'REG-PROV-COM'!A:C,3,0)</f>
        <v>609</v>
      </c>
    </row>
    <row r="183" spans="1:3" x14ac:dyDescent="0.25">
      <c r="A183" s="14">
        <v>13111</v>
      </c>
      <c r="B183" t="s">
        <v>1853</v>
      </c>
      <c r="C183" s="77">
        <f>VLOOKUP(Comuna24[[#This Row],[Cod comuna]],'REG-PROV-COM'!A:C,3,0)</f>
        <v>610</v>
      </c>
    </row>
    <row r="184" spans="1:3" x14ac:dyDescent="0.25">
      <c r="A184" s="14">
        <v>13112</v>
      </c>
      <c r="B184" t="s">
        <v>1856</v>
      </c>
      <c r="C184" s="77">
        <f>VLOOKUP(Comuna24[[#This Row],[Cod comuna]],'REG-PROV-COM'!A:C,3,0)</f>
        <v>611</v>
      </c>
    </row>
    <row r="185" spans="1:3" x14ac:dyDescent="0.25">
      <c r="A185" s="14">
        <v>13113</v>
      </c>
      <c r="B185" t="s">
        <v>1859</v>
      </c>
      <c r="C185" s="77">
        <f>VLOOKUP(Comuna24[[#This Row],[Cod comuna]],'REG-PROV-COM'!A:C,3,0)</f>
        <v>612</v>
      </c>
    </row>
    <row r="186" spans="1:3" x14ac:dyDescent="0.25">
      <c r="A186" s="14">
        <v>13114</v>
      </c>
      <c r="B186" t="s">
        <v>1862</v>
      </c>
      <c r="C186" s="77">
        <f>VLOOKUP(Comuna24[[#This Row],[Cod comuna]],'REG-PROV-COM'!A:C,3,0)</f>
        <v>613</v>
      </c>
    </row>
    <row r="187" spans="1:3" x14ac:dyDescent="0.25">
      <c r="A187" s="14">
        <v>13115</v>
      </c>
      <c r="B187" t="s">
        <v>1865</v>
      </c>
      <c r="C187" s="77">
        <f>VLOOKUP(Comuna24[[#This Row],[Cod comuna]],'REG-PROV-COM'!A:C,3,0)</f>
        <v>614</v>
      </c>
    </row>
    <row r="188" spans="1:3" x14ac:dyDescent="0.25">
      <c r="A188" s="14">
        <v>13116</v>
      </c>
      <c r="B188" t="s">
        <v>1868</v>
      </c>
      <c r="C188" s="77">
        <f>VLOOKUP(Comuna24[[#This Row],[Cod comuna]],'REG-PROV-COM'!A:C,3,0)</f>
        <v>615</v>
      </c>
    </row>
    <row r="189" spans="1:3" x14ac:dyDescent="0.25">
      <c r="A189" s="14">
        <v>13117</v>
      </c>
      <c r="B189" t="s">
        <v>1871</v>
      </c>
      <c r="C189" s="77">
        <f>VLOOKUP(Comuna24[[#This Row],[Cod comuna]],'REG-PROV-COM'!A:C,3,0)</f>
        <v>616</v>
      </c>
    </row>
    <row r="190" spans="1:3" x14ac:dyDescent="0.25">
      <c r="A190" s="14">
        <v>13118</v>
      </c>
      <c r="B190" t="s">
        <v>1874</v>
      </c>
      <c r="C190" s="77">
        <f>VLOOKUP(Comuna24[[#This Row],[Cod comuna]],'REG-PROV-COM'!A:C,3,0)</f>
        <v>617</v>
      </c>
    </row>
    <row r="191" spans="1:3" x14ac:dyDescent="0.25">
      <c r="A191" s="14">
        <v>13119</v>
      </c>
      <c r="B191" t="s">
        <v>1877</v>
      </c>
      <c r="C191" s="77">
        <f>VLOOKUP(Comuna24[[#This Row],[Cod comuna]],'REG-PROV-COM'!A:C,3,0)</f>
        <v>618</v>
      </c>
    </row>
    <row r="192" spans="1:3" x14ac:dyDescent="0.25">
      <c r="A192" s="14">
        <v>13120</v>
      </c>
      <c r="B192" t="s">
        <v>1880</v>
      </c>
      <c r="C192" s="77">
        <f>VLOOKUP(Comuna24[[#This Row],[Cod comuna]],'REG-PROV-COM'!A:C,3,0)</f>
        <v>619</v>
      </c>
    </row>
    <row r="193" spans="1:3" x14ac:dyDescent="0.25">
      <c r="A193" s="14">
        <v>13121</v>
      </c>
      <c r="B193" t="s">
        <v>1883</v>
      </c>
      <c r="C193" s="77">
        <f>VLOOKUP(Comuna24[[#This Row],[Cod comuna]],'REG-PROV-COM'!A:C,3,0)</f>
        <v>620</v>
      </c>
    </row>
    <row r="194" spans="1:3" x14ac:dyDescent="0.25">
      <c r="A194" s="14">
        <v>13122</v>
      </c>
      <c r="B194" t="s">
        <v>1886</v>
      </c>
      <c r="C194" s="77">
        <f>VLOOKUP(Comuna24[[#This Row],[Cod comuna]],'REG-PROV-COM'!A:C,3,0)</f>
        <v>621</v>
      </c>
    </row>
    <row r="195" spans="1:3" x14ac:dyDescent="0.25">
      <c r="A195" s="14">
        <v>13123</v>
      </c>
      <c r="B195" t="s">
        <v>1889</v>
      </c>
      <c r="C195" s="77">
        <f>VLOOKUP(Comuna24[[#This Row],[Cod comuna]],'REG-PROV-COM'!A:C,3,0)</f>
        <v>622</v>
      </c>
    </row>
    <row r="196" spans="1:3" x14ac:dyDescent="0.25">
      <c r="A196" s="14">
        <v>13124</v>
      </c>
      <c r="B196" t="s">
        <v>1892</v>
      </c>
      <c r="C196" s="77">
        <f>VLOOKUP(Comuna24[[#This Row],[Cod comuna]],'REG-PROV-COM'!A:C,3,0)</f>
        <v>623</v>
      </c>
    </row>
    <row r="197" spans="1:3" x14ac:dyDescent="0.25">
      <c r="A197" s="14">
        <v>13125</v>
      </c>
      <c r="B197" t="s">
        <v>1895</v>
      </c>
      <c r="C197" s="77">
        <f>VLOOKUP(Comuna24[[#This Row],[Cod comuna]],'REG-PROV-COM'!A:C,3,0)</f>
        <v>624</v>
      </c>
    </row>
    <row r="198" spans="1:3" x14ac:dyDescent="0.25">
      <c r="A198" s="14">
        <v>13126</v>
      </c>
      <c r="B198" t="s">
        <v>1898</v>
      </c>
      <c r="C198" s="77">
        <f>VLOOKUP(Comuna24[[#This Row],[Cod comuna]],'REG-PROV-COM'!A:C,3,0)</f>
        <v>625</v>
      </c>
    </row>
    <row r="199" spans="1:3" x14ac:dyDescent="0.25">
      <c r="A199" s="14">
        <v>13127</v>
      </c>
      <c r="B199" t="s">
        <v>1901</v>
      </c>
      <c r="C199" s="77">
        <f>VLOOKUP(Comuna24[[#This Row],[Cod comuna]],'REG-PROV-COM'!A:C,3,0)</f>
        <v>626</v>
      </c>
    </row>
    <row r="200" spans="1:3" x14ac:dyDescent="0.25">
      <c r="A200" s="14">
        <v>13128</v>
      </c>
      <c r="B200" t="s">
        <v>1904</v>
      </c>
      <c r="C200" s="77">
        <f>VLOOKUP(Comuna24[[#This Row],[Cod comuna]],'REG-PROV-COM'!A:C,3,0)</f>
        <v>627</v>
      </c>
    </row>
    <row r="201" spans="1:3" x14ac:dyDescent="0.25">
      <c r="A201" s="14">
        <v>13129</v>
      </c>
      <c r="B201" t="s">
        <v>1907</v>
      </c>
      <c r="C201" s="77">
        <f>VLOOKUP(Comuna24[[#This Row],[Cod comuna]],'REG-PROV-COM'!A:C,3,0)</f>
        <v>628</v>
      </c>
    </row>
    <row r="202" spans="1:3" x14ac:dyDescent="0.25">
      <c r="A202" s="14">
        <v>13130</v>
      </c>
      <c r="B202" t="s">
        <v>1029</v>
      </c>
      <c r="C202" s="77">
        <f>VLOOKUP(Comuna24[[#This Row],[Cod comuna]],'REG-PROV-COM'!A:C,3,0)</f>
        <v>629</v>
      </c>
    </row>
    <row r="203" spans="1:3" x14ac:dyDescent="0.25">
      <c r="A203" s="14">
        <v>13131</v>
      </c>
      <c r="B203" t="s">
        <v>1912</v>
      </c>
      <c r="C203" s="77">
        <f>VLOOKUP(Comuna24[[#This Row],[Cod comuna]],'REG-PROV-COM'!A:C,3,0)</f>
        <v>630</v>
      </c>
    </row>
    <row r="204" spans="1:3" x14ac:dyDescent="0.25">
      <c r="A204" s="14">
        <v>13132</v>
      </c>
      <c r="B204" t="s">
        <v>1915</v>
      </c>
      <c r="C204" s="77">
        <f>VLOOKUP(Comuna24[[#This Row],[Cod comuna]],'REG-PROV-COM'!A:C,3,0)</f>
        <v>631</v>
      </c>
    </row>
    <row r="205" spans="1:3" x14ac:dyDescent="0.25">
      <c r="A205" s="14">
        <v>13201</v>
      </c>
      <c r="B205" t="s">
        <v>1918</v>
      </c>
      <c r="C205" s="77">
        <f>VLOOKUP(Comuna24[[#This Row],[Cod comuna]],'REG-PROV-COM'!A:C,3,0)</f>
        <v>632</v>
      </c>
    </row>
    <row r="206" spans="1:3" x14ac:dyDescent="0.25">
      <c r="A206" s="14">
        <v>13202</v>
      </c>
      <c r="B206" t="s">
        <v>1921</v>
      </c>
      <c r="C206" s="77">
        <f>VLOOKUP(Comuna24[[#This Row],[Cod comuna]],'REG-PROV-COM'!A:C,3,0)</f>
        <v>633</v>
      </c>
    </row>
    <row r="207" spans="1:3" x14ac:dyDescent="0.25">
      <c r="A207" s="14">
        <v>13203</v>
      </c>
      <c r="B207" t="s">
        <v>1924</v>
      </c>
      <c r="C207" s="77">
        <f>VLOOKUP(Comuna24[[#This Row],[Cod comuna]],'REG-PROV-COM'!A:C,3,0)</f>
        <v>634</v>
      </c>
    </row>
    <row r="208" spans="1:3" x14ac:dyDescent="0.25">
      <c r="A208" s="14">
        <v>13301</v>
      </c>
      <c r="B208" t="s">
        <v>1927</v>
      </c>
      <c r="C208" s="77">
        <f>VLOOKUP(Comuna24[[#This Row],[Cod comuna]],'REG-PROV-COM'!A:C,3,0)</f>
        <v>635</v>
      </c>
    </row>
    <row r="209" spans="1:3" x14ac:dyDescent="0.25">
      <c r="A209" s="14">
        <v>13302</v>
      </c>
      <c r="B209" t="s">
        <v>1930</v>
      </c>
      <c r="C209" s="77">
        <f>VLOOKUP(Comuna24[[#This Row],[Cod comuna]],'REG-PROV-COM'!A:C,3,0)</f>
        <v>636</v>
      </c>
    </row>
    <row r="210" spans="1:3" x14ac:dyDescent="0.25">
      <c r="A210" s="14">
        <v>13303</v>
      </c>
      <c r="B210" t="s">
        <v>1933</v>
      </c>
      <c r="C210" s="77">
        <f>VLOOKUP(Comuna24[[#This Row],[Cod comuna]],'REG-PROV-COM'!A:C,3,0)</f>
        <v>637</v>
      </c>
    </row>
    <row r="211" spans="1:3" x14ac:dyDescent="0.25">
      <c r="A211" s="14">
        <v>13401</v>
      </c>
      <c r="B211" t="s">
        <v>1936</v>
      </c>
      <c r="C211" s="77">
        <f>VLOOKUP(Comuna24[[#This Row],[Cod comuna]],'REG-PROV-COM'!A:C,3,0)</f>
        <v>638</v>
      </c>
    </row>
    <row r="212" spans="1:3" x14ac:dyDescent="0.25">
      <c r="A212" s="14">
        <v>13402</v>
      </c>
      <c r="B212" t="s">
        <v>1939</v>
      </c>
      <c r="C212" s="77">
        <f>VLOOKUP(Comuna24[[#This Row],[Cod comuna]],'REG-PROV-COM'!A:C,3,0)</f>
        <v>639</v>
      </c>
    </row>
    <row r="213" spans="1:3" x14ac:dyDescent="0.25">
      <c r="A213" s="14">
        <v>13403</v>
      </c>
      <c r="B213" t="s">
        <v>13788</v>
      </c>
      <c r="C213" s="77">
        <f>VLOOKUP(Comuna24[[#This Row],[Cod comuna]],'REG-PROV-COM'!A:C,3,0)</f>
        <v>640</v>
      </c>
    </row>
    <row r="214" spans="1:3" x14ac:dyDescent="0.25">
      <c r="A214" s="14">
        <v>13404</v>
      </c>
      <c r="B214" t="s">
        <v>1945</v>
      </c>
      <c r="C214" s="77">
        <f>VLOOKUP(Comuna24[[#This Row],[Cod comuna]],'REG-PROV-COM'!A:C,3,0)</f>
        <v>641</v>
      </c>
    </row>
    <row r="215" spans="1:3" x14ac:dyDescent="0.25">
      <c r="A215" s="14">
        <v>13501</v>
      </c>
      <c r="B215" t="s">
        <v>1948</v>
      </c>
      <c r="C215" s="77">
        <f>VLOOKUP(Comuna24[[#This Row],[Cod comuna]],'REG-PROV-COM'!A:C,3,0)</f>
        <v>642</v>
      </c>
    </row>
    <row r="216" spans="1:3" x14ac:dyDescent="0.25">
      <c r="A216" s="14">
        <v>13601</v>
      </c>
      <c r="B216" t="s">
        <v>1963</v>
      </c>
      <c r="C216" s="77">
        <f>VLOOKUP(Comuna24[[#This Row],[Cod comuna]],'REG-PROV-COM'!A:C,3,0)</f>
        <v>647</v>
      </c>
    </row>
    <row r="217" spans="1:3" x14ac:dyDescent="0.25">
      <c r="A217" s="14">
        <v>13602</v>
      </c>
      <c r="B217" t="s">
        <v>1966</v>
      </c>
      <c r="C217" s="77">
        <f>VLOOKUP(Comuna24[[#This Row],[Cod comuna]],'REG-PROV-COM'!A:C,3,0)</f>
        <v>648</v>
      </c>
    </row>
    <row r="218" spans="1:3" x14ac:dyDescent="0.25">
      <c r="A218" s="14">
        <v>13603</v>
      </c>
      <c r="B218" t="s">
        <v>1969</v>
      </c>
      <c r="C218" s="77">
        <f>VLOOKUP(Comuna24[[#This Row],[Cod comuna]],'REG-PROV-COM'!A:C,3,0)</f>
        <v>649</v>
      </c>
    </row>
    <row r="219" spans="1:3" x14ac:dyDescent="0.25">
      <c r="A219" s="14">
        <v>13604</v>
      </c>
      <c r="B219" t="s">
        <v>1972</v>
      </c>
      <c r="C219" s="77">
        <f>VLOOKUP(Comuna24[[#This Row],[Cod comuna]],'REG-PROV-COM'!A:C,3,0)</f>
        <v>650</v>
      </c>
    </row>
    <row r="220" spans="1:3" x14ac:dyDescent="0.25">
      <c r="A220" s="14">
        <v>13605</v>
      </c>
      <c r="B220" t="s">
        <v>1975</v>
      </c>
      <c r="C220" s="77">
        <f>VLOOKUP(Comuna24[[#This Row],[Cod comuna]],'REG-PROV-COM'!A:C,3,0)</f>
        <v>651</v>
      </c>
    </row>
    <row r="221" spans="1:3" x14ac:dyDescent="0.25">
      <c r="A221" s="14">
        <v>14101</v>
      </c>
      <c r="B221" t="s">
        <v>1978</v>
      </c>
      <c r="C221" s="77">
        <f>VLOOKUP(Comuna24[[#This Row],[Cod comuna]],'REG-PROV-COM'!A:C,3,0)</f>
        <v>652</v>
      </c>
    </row>
    <row r="222" spans="1:3" x14ac:dyDescent="0.25">
      <c r="A222" s="14">
        <v>14103</v>
      </c>
      <c r="B222" t="s">
        <v>1984</v>
      </c>
      <c r="C222" s="77">
        <f>VLOOKUP(Comuna24[[#This Row],[Cod comuna]],'REG-PROV-COM'!A:C,3,0)</f>
        <v>654</v>
      </c>
    </row>
    <row r="223" spans="1:3" x14ac:dyDescent="0.25">
      <c r="A223" s="14">
        <v>14104</v>
      </c>
      <c r="B223" t="s">
        <v>777</v>
      </c>
      <c r="C223" s="77">
        <f>VLOOKUP(Comuna24[[#This Row],[Cod comuna]],'REG-PROV-COM'!A:C,3,0)</f>
        <v>655</v>
      </c>
    </row>
    <row r="224" spans="1:3" x14ac:dyDescent="0.25">
      <c r="A224" s="14">
        <v>14105</v>
      </c>
      <c r="B224" t="s">
        <v>1989</v>
      </c>
      <c r="C224" s="77">
        <f>VLOOKUP(Comuna24[[#This Row],[Cod comuna]],'REG-PROV-COM'!A:C,3,0)</f>
        <v>656</v>
      </c>
    </row>
    <row r="225" spans="1:3" x14ac:dyDescent="0.25">
      <c r="A225" s="14">
        <v>14106</v>
      </c>
      <c r="B225" t="s">
        <v>1992</v>
      </c>
      <c r="C225" s="77">
        <f>VLOOKUP(Comuna24[[#This Row],[Cod comuna]],'REG-PROV-COM'!A:C,3,0)</f>
        <v>657</v>
      </c>
    </row>
    <row r="226" spans="1:3" x14ac:dyDescent="0.25">
      <c r="A226" s="14">
        <v>14107</v>
      </c>
      <c r="B226" t="s">
        <v>1995</v>
      </c>
      <c r="C226" s="77">
        <f>VLOOKUP(Comuna24[[#This Row],[Cod comuna]],'REG-PROV-COM'!A:C,3,0)</f>
        <v>658</v>
      </c>
    </row>
    <row r="227" spans="1:3" x14ac:dyDescent="0.25">
      <c r="A227" s="14">
        <v>14108</v>
      </c>
      <c r="B227" t="s">
        <v>1998</v>
      </c>
      <c r="C227" s="77">
        <f>VLOOKUP(Comuna24[[#This Row],[Cod comuna]],'REG-PROV-COM'!A:C,3,0)</f>
        <v>659</v>
      </c>
    </row>
    <row r="228" spans="1:3" x14ac:dyDescent="0.25">
      <c r="A228" s="14">
        <v>14201</v>
      </c>
      <c r="B228" t="s">
        <v>1023</v>
      </c>
      <c r="C228" s="77">
        <f>VLOOKUP(Comuna24[[#This Row],[Cod comuna]],'REG-PROV-COM'!A:C,3,0)</f>
        <v>660</v>
      </c>
    </row>
    <row r="229" spans="1:3" x14ac:dyDescent="0.25">
      <c r="A229" s="14">
        <v>14202</v>
      </c>
      <c r="B229" t="s">
        <v>2003</v>
      </c>
      <c r="C229" s="77">
        <f>VLOOKUP(Comuna24[[#This Row],[Cod comuna]],'REG-PROV-COM'!A:C,3,0)</f>
        <v>661</v>
      </c>
    </row>
    <row r="230" spans="1:3" x14ac:dyDescent="0.25">
      <c r="A230" s="14">
        <v>14203</v>
      </c>
      <c r="B230" t="s">
        <v>2006</v>
      </c>
      <c r="C230" s="77">
        <f>VLOOKUP(Comuna24[[#This Row],[Cod comuna]],'REG-PROV-COM'!A:C,3,0)</f>
        <v>662</v>
      </c>
    </row>
    <row r="231" spans="1:3" x14ac:dyDescent="0.25">
      <c r="A231" s="14">
        <v>14204</v>
      </c>
      <c r="B231" t="s">
        <v>2009</v>
      </c>
      <c r="C231" s="77">
        <f>VLOOKUP(Comuna24[[#This Row],[Cod comuna]],'REG-PROV-COM'!A:C,3,0)</f>
        <v>663</v>
      </c>
    </row>
    <row r="232" spans="1:3" x14ac:dyDescent="0.25">
      <c r="A232" s="14">
        <v>15101</v>
      </c>
      <c r="B232" t="s">
        <v>2012</v>
      </c>
      <c r="C232" s="77">
        <f>VLOOKUP(Comuna24[[#This Row],[Cod comuna]],'REG-PROV-COM'!A:C,3,0)</f>
        <v>664</v>
      </c>
    </row>
    <row r="233" spans="1:3" x14ac:dyDescent="0.25">
      <c r="A233" s="14">
        <v>15201</v>
      </c>
      <c r="B233" t="s">
        <v>2018</v>
      </c>
      <c r="C233" s="77">
        <f>VLOOKUP(Comuna24[[#This Row],[Cod comuna]],'REG-PROV-COM'!A:C,3,0)</f>
        <v>666</v>
      </c>
    </row>
    <row r="234" spans="1:3" x14ac:dyDescent="0.25">
      <c r="A234" s="14">
        <v>16101</v>
      </c>
      <c r="B234" t="s">
        <v>2024</v>
      </c>
      <c r="C234" s="77">
        <f>VLOOKUP(Comuna24[[#This Row],[Cod comuna]],'REG-PROV-COM'!A:C,3,0)</f>
        <v>668</v>
      </c>
    </row>
    <row r="235" spans="1:3" x14ac:dyDescent="0.25">
      <c r="A235" s="14">
        <v>16102</v>
      </c>
      <c r="B235" t="s">
        <v>2027</v>
      </c>
      <c r="C235" s="77">
        <f>VLOOKUP(Comuna24[[#This Row],[Cod comuna]],'REG-PROV-COM'!A:C,3,0)</f>
        <v>669</v>
      </c>
    </row>
    <row r="236" spans="1:3" x14ac:dyDescent="0.25">
      <c r="A236" s="14">
        <v>16103</v>
      </c>
      <c r="B236" t="s">
        <v>2030</v>
      </c>
      <c r="C236" s="77">
        <f>VLOOKUP(Comuna24[[#This Row],[Cod comuna]],'REG-PROV-COM'!A:C,3,0)</f>
        <v>670</v>
      </c>
    </row>
    <row r="237" spans="1:3" x14ac:dyDescent="0.25">
      <c r="A237" s="14">
        <v>16104</v>
      </c>
      <c r="B237" t="s">
        <v>2033</v>
      </c>
      <c r="C237" s="77">
        <f>VLOOKUP(Comuna24[[#This Row],[Cod comuna]],'REG-PROV-COM'!A:C,3,0)</f>
        <v>671</v>
      </c>
    </row>
    <row r="238" spans="1:3" x14ac:dyDescent="0.25">
      <c r="A238" s="14">
        <v>16105</v>
      </c>
      <c r="B238" t="s">
        <v>2036</v>
      </c>
      <c r="C238" s="77">
        <f>VLOOKUP(Comuna24[[#This Row],[Cod comuna]],'REG-PROV-COM'!A:C,3,0)</f>
        <v>672</v>
      </c>
    </row>
    <row r="239" spans="1:3" x14ac:dyDescent="0.25">
      <c r="A239" s="14">
        <v>16106</v>
      </c>
      <c r="B239" t="s">
        <v>2039</v>
      </c>
      <c r="C239" s="77">
        <f>VLOOKUP(Comuna24[[#This Row],[Cod comuna]],'REG-PROV-COM'!A:C,3,0)</f>
        <v>673</v>
      </c>
    </row>
    <row r="240" spans="1:3" x14ac:dyDescent="0.25">
      <c r="A240" s="14">
        <v>16107</v>
      </c>
      <c r="B240" t="s">
        <v>2042</v>
      </c>
      <c r="C240" s="77">
        <f>VLOOKUP(Comuna24[[#This Row],[Cod comuna]],'REG-PROV-COM'!A:C,3,0)</f>
        <v>674</v>
      </c>
    </row>
    <row r="241" spans="1:3" x14ac:dyDescent="0.25">
      <c r="A241" s="14">
        <v>16108</v>
      </c>
      <c r="B241" t="s">
        <v>2045</v>
      </c>
      <c r="C241" s="77">
        <f>VLOOKUP(Comuna24[[#This Row],[Cod comuna]],'REG-PROV-COM'!A:C,3,0)</f>
        <v>675</v>
      </c>
    </row>
    <row r="242" spans="1:3" x14ac:dyDescent="0.25">
      <c r="A242" s="14">
        <v>16203</v>
      </c>
      <c r="B242" t="s">
        <v>2057</v>
      </c>
      <c r="C242" s="77">
        <f>VLOOKUP(Comuna24[[#This Row],[Cod comuna]],'REG-PROV-COM'!A:C,3,0)</f>
        <v>679</v>
      </c>
    </row>
    <row r="243" spans="1:3" x14ac:dyDescent="0.25">
      <c r="A243" s="14">
        <v>16301</v>
      </c>
      <c r="B243" t="s">
        <v>2072</v>
      </c>
      <c r="C243" s="77">
        <f>VLOOKUP(Comuna24[[#This Row],[Cod comuna]],'REG-PROV-COM'!A:C,3,0)</f>
        <v>684</v>
      </c>
    </row>
    <row r="244" spans="1:3" x14ac:dyDescent="0.25">
      <c r="A244" s="14">
        <v>16302</v>
      </c>
      <c r="B244" t="s">
        <v>2075</v>
      </c>
      <c r="C244" s="77">
        <f>VLOOKUP(Comuna24[[#This Row],[Cod comuna]],'REG-PROV-COM'!A:C,3,0)</f>
        <v>685</v>
      </c>
    </row>
    <row r="245" spans="1:3" x14ac:dyDescent="0.25">
      <c r="A245" s="14">
        <v>16305</v>
      </c>
      <c r="B245" t="s">
        <v>2084</v>
      </c>
      <c r="C245" s="77">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5"/>
  <sheetViews>
    <sheetView workbookViewId="0">
      <selection activeCell="B3" sqref="B3"/>
    </sheetView>
  </sheetViews>
  <sheetFormatPr baseColWidth="10" defaultRowHeight="15" x14ac:dyDescent="0.25"/>
  <sheetData>
    <row r="1" spans="1:2" x14ac:dyDescent="0.25">
      <c r="A1" s="7" t="s">
        <v>13759</v>
      </c>
      <c r="B1" s="7" t="s">
        <v>13760</v>
      </c>
    </row>
    <row r="2" spans="1:2" x14ac:dyDescent="0.25">
      <c r="A2">
        <v>1</v>
      </c>
      <c r="B2" t="s">
        <v>13768</v>
      </c>
    </row>
    <row r="3" spans="1:2" x14ac:dyDescent="0.25">
      <c r="A3">
        <v>2</v>
      </c>
      <c r="B3" t="s">
        <v>13772</v>
      </c>
    </row>
    <row r="4" spans="1:2" x14ac:dyDescent="0.25">
      <c r="A4">
        <v>3</v>
      </c>
      <c r="B4" t="s">
        <v>13776</v>
      </c>
    </row>
    <row r="5" spans="1:2" x14ac:dyDescent="0.25">
      <c r="A5">
        <v>4</v>
      </c>
      <c r="B5" t="s">
        <v>13779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8" t="s">
        <v>13761</v>
      </c>
      <c r="B1" s="79" t="s">
        <v>10450</v>
      </c>
    </row>
    <row r="2" spans="1:2" x14ac:dyDescent="0.25">
      <c r="A2" s="80">
        <v>1</v>
      </c>
      <c r="B2" s="75" t="s">
        <v>8278</v>
      </c>
    </row>
    <row r="3" spans="1:2" x14ac:dyDescent="0.25">
      <c r="A3" s="81">
        <v>2</v>
      </c>
      <c r="B3" s="76" t="s">
        <v>13773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O1" zoomScaleNormal="100" workbookViewId="0">
      <pane ySplit="2" topLeftCell="A3" activePane="bottomLeft" state="frozen"/>
      <selection pane="bottomLeft" activeCell="W2" sqref="W2:X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13757</v>
      </c>
      <c r="B2" s="4" t="s">
        <v>754</v>
      </c>
      <c r="C2" s="4" t="s">
        <v>10480</v>
      </c>
      <c r="D2" s="5"/>
      <c r="E2" s="5"/>
      <c r="F2" s="6" t="s">
        <v>13758</v>
      </c>
      <c r="G2" s="6" t="s">
        <v>1061</v>
      </c>
      <c r="H2" s="6" t="s">
        <v>10481</v>
      </c>
      <c r="I2" s="5"/>
      <c r="J2" s="5"/>
      <c r="K2" s="7" t="s">
        <v>9440</v>
      </c>
      <c r="L2" s="7" t="s">
        <v>9441</v>
      </c>
      <c r="M2" s="5"/>
      <c r="N2" s="5"/>
      <c r="O2" s="8" t="s">
        <v>9442</v>
      </c>
      <c r="P2" s="8" t="s">
        <v>9444</v>
      </c>
      <c r="Q2" s="5"/>
      <c r="R2" s="5"/>
      <c r="S2" s="7" t="s">
        <v>13759</v>
      </c>
      <c r="T2" s="7" t="s">
        <v>13760</v>
      </c>
      <c r="U2" s="5"/>
      <c r="V2" s="5"/>
      <c r="W2" s="8" t="s">
        <v>13761</v>
      </c>
      <c r="X2" s="8" t="s">
        <v>10450</v>
      </c>
      <c r="Y2" s="9" t="s">
        <v>10482</v>
      </c>
      <c r="Z2" s="5"/>
      <c r="AA2" s="10" t="s">
        <v>13762</v>
      </c>
      <c r="AB2" s="10" t="s">
        <v>13763</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s="14">
        <v>1</v>
      </c>
      <c r="B3" t="s">
        <v>795</v>
      </c>
      <c r="C3" s="14">
        <f>+VLOOKUP(Region[[#This Row],[Cod región]],Codigos_regiones[],3,0)</f>
        <v>252</v>
      </c>
      <c r="D3" s="14"/>
      <c r="F3" s="14">
        <v>1101</v>
      </c>
      <c r="G3" t="s">
        <v>1059</v>
      </c>
      <c r="H3" s="14">
        <f>VLOOKUP(Comuna[[#This Row],[Cod comuna]],'REG-PROV-COM'!A:C,3,0)</f>
        <v>343</v>
      </c>
      <c r="K3" s="14">
        <v>270103</v>
      </c>
      <c r="L3" t="s">
        <v>13539</v>
      </c>
      <c r="O3" s="14">
        <v>270103008</v>
      </c>
      <c r="P3" t="s">
        <v>13734</v>
      </c>
      <c r="S3">
        <v>1</v>
      </c>
      <c r="T3" t="s">
        <v>13768</v>
      </c>
      <c r="W3" s="14">
        <v>1</v>
      </c>
      <c r="X3" t="s">
        <v>8278</v>
      </c>
      <c r="AA3" s="14">
        <v>1</v>
      </c>
      <c r="AB3" t="s">
        <v>13769</v>
      </c>
      <c r="AE3" s="14"/>
      <c r="AI3" s="14"/>
      <c r="AM3" s="14"/>
      <c r="AQ3" s="15"/>
    </row>
    <row r="4" spans="1:43" x14ac:dyDescent="0.25">
      <c r="A4" s="14">
        <v>2</v>
      </c>
      <c r="B4" t="s">
        <v>756</v>
      </c>
      <c r="C4" s="14">
        <f>+VLOOKUP(Region[[#This Row],[Cod región]],Codigos_regiones[],3,0)</f>
        <v>239</v>
      </c>
      <c r="D4" s="14"/>
      <c r="F4" s="14">
        <v>1107</v>
      </c>
      <c r="G4" t="s">
        <v>1064</v>
      </c>
      <c r="H4" s="14">
        <f>VLOOKUP(Comuna[[#This Row],[Cod comuna]],'REG-PROV-COM'!A:C,3,0)</f>
        <v>344</v>
      </c>
      <c r="K4" s="14"/>
      <c r="O4" s="14"/>
      <c r="S4">
        <v>2</v>
      </c>
      <c r="T4" t="s">
        <v>13772</v>
      </c>
      <c r="W4" s="14">
        <v>2</v>
      </c>
      <c r="X4" t="s">
        <v>13773</v>
      </c>
      <c r="AA4" s="14"/>
      <c r="AE4" s="14"/>
      <c r="AI4" s="14"/>
      <c r="AM4" s="14"/>
      <c r="AQ4" s="15"/>
    </row>
    <row r="5" spans="1:43" x14ac:dyDescent="0.25">
      <c r="A5" s="14">
        <v>3</v>
      </c>
      <c r="B5" t="s">
        <v>765</v>
      </c>
      <c r="C5" s="14">
        <f>+VLOOKUP(Region[[#This Row],[Cod región]],Codigos_regiones[],3,0)</f>
        <v>242</v>
      </c>
      <c r="D5" s="14"/>
      <c r="F5" s="14">
        <v>1401</v>
      </c>
      <c r="G5" t="s">
        <v>1067</v>
      </c>
      <c r="H5" s="14">
        <f>VLOOKUP(Comuna[[#This Row],[Cod comuna]],'REG-PROV-COM'!A:C,3,0)</f>
        <v>345</v>
      </c>
      <c r="K5" s="14"/>
      <c r="O5" s="14"/>
      <c r="S5">
        <v>3</v>
      </c>
      <c r="T5" t="s">
        <v>13776</v>
      </c>
      <c r="W5" s="14"/>
      <c r="AA5" s="14"/>
      <c r="AE5" s="14"/>
      <c r="AI5" s="14"/>
      <c r="AM5" s="14"/>
      <c r="AQ5" s="15"/>
    </row>
    <row r="6" spans="1:43" x14ac:dyDescent="0.25">
      <c r="A6" s="14">
        <v>4</v>
      </c>
      <c r="B6" t="s">
        <v>771</v>
      </c>
      <c r="C6" s="14">
        <f>+VLOOKUP(Region[[#This Row],[Cod región]],Codigos_regiones[],3,0)</f>
        <v>244</v>
      </c>
      <c r="D6" s="14"/>
      <c r="F6" s="14">
        <v>1405</v>
      </c>
      <c r="G6" t="s">
        <v>1079</v>
      </c>
      <c r="H6" s="14">
        <f>VLOOKUP(Comuna[[#This Row],[Cod comuna]],'REG-PROV-COM'!A:C,3,0)</f>
        <v>349</v>
      </c>
      <c r="K6" s="14"/>
      <c r="O6" s="14"/>
      <c r="S6">
        <v>4</v>
      </c>
      <c r="T6" t="s">
        <v>13779</v>
      </c>
      <c r="W6" s="14"/>
      <c r="AA6" s="14"/>
      <c r="AE6" s="14"/>
      <c r="AI6" s="14"/>
      <c r="AM6" s="14"/>
      <c r="AQ6" s="15"/>
    </row>
    <row r="7" spans="1:43" x14ac:dyDescent="0.25">
      <c r="A7" s="14">
        <v>5</v>
      </c>
      <c r="B7" t="s">
        <v>798</v>
      </c>
      <c r="C7" s="14">
        <f>+VLOOKUP(Region[[#This Row],[Cod región]],Codigos_regiones[],3,0)</f>
        <v>253</v>
      </c>
      <c r="D7" s="14"/>
      <c r="F7" s="14">
        <v>2101</v>
      </c>
      <c r="G7" t="s">
        <v>756</v>
      </c>
      <c r="H7" s="14">
        <f>VLOOKUP(Comuna[[#This Row],[Cod comuna]],'REG-PROV-COM'!A:C,3,0)</f>
        <v>350</v>
      </c>
      <c r="K7" s="14"/>
      <c r="O7" s="14"/>
      <c r="S7" s="14"/>
      <c r="W7" s="14"/>
      <c r="AA7" s="14"/>
      <c r="AI7" s="14"/>
      <c r="AM7" s="14"/>
      <c r="AQ7" s="15"/>
    </row>
    <row r="8" spans="1:43" x14ac:dyDescent="0.25">
      <c r="A8" s="14">
        <v>6</v>
      </c>
      <c r="B8" t="s">
        <v>1781</v>
      </c>
      <c r="C8" s="14">
        <f>+VLOOKUP(Region[[#This Row],[Cod región]],Codigos_regiones[],3,0)</f>
        <v>245</v>
      </c>
      <c r="D8" s="14"/>
      <c r="F8" s="14">
        <v>2104</v>
      </c>
      <c r="G8" t="s">
        <v>1090</v>
      </c>
      <c r="H8" s="14">
        <f>VLOOKUP(Comuna[[#This Row],[Cod comuna]],'REG-PROV-COM'!A:C,3,0)</f>
        <v>353</v>
      </c>
      <c r="K8" s="14"/>
      <c r="O8" s="14"/>
      <c r="S8" s="14"/>
      <c r="W8" s="14"/>
      <c r="AA8" s="14"/>
      <c r="AI8" s="14"/>
      <c r="AM8" s="14"/>
      <c r="AQ8" s="15"/>
    </row>
    <row r="9" spans="1:43" x14ac:dyDescent="0.25">
      <c r="A9" s="14">
        <v>7</v>
      </c>
      <c r="B9" t="s">
        <v>786</v>
      </c>
      <c r="C9" s="14">
        <f>+VLOOKUP(Region[[#This Row],[Cod región]],Codigos_regiones[],3,0)</f>
        <v>249</v>
      </c>
      <c r="D9" s="14"/>
      <c r="F9" s="14">
        <v>2201</v>
      </c>
      <c r="G9" t="s">
        <v>1093</v>
      </c>
      <c r="H9" s="14">
        <f>VLOOKUP(Comuna[[#This Row],[Cod comuna]],'REG-PROV-COM'!A:C,3,0)</f>
        <v>354</v>
      </c>
      <c r="K9" s="14"/>
      <c r="O9" s="14"/>
      <c r="S9" s="14"/>
      <c r="W9" s="14"/>
      <c r="AA9" s="14"/>
      <c r="AI9" s="14"/>
      <c r="AM9" s="14"/>
      <c r="AQ9" s="15"/>
    </row>
    <row r="10" spans="1:43" x14ac:dyDescent="0.25">
      <c r="A10" s="14">
        <v>8</v>
      </c>
      <c r="B10" t="s">
        <v>768</v>
      </c>
      <c r="C10" s="14">
        <f>+VLOOKUP(Region[[#This Row],[Cod región]],Codigos_regiones[],3,0)</f>
        <v>243</v>
      </c>
      <c r="D10" s="14"/>
      <c r="F10" s="14">
        <v>2301</v>
      </c>
      <c r="G10" t="s">
        <v>1102</v>
      </c>
      <c r="H10" s="14">
        <f>VLOOKUP(Comuna[[#This Row],[Cod comuna]],'REG-PROV-COM'!A:C,3,0)</f>
        <v>357</v>
      </c>
      <c r="K10" s="14"/>
      <c r="O10" s="23"/>
      <c r="P10" s="24"/>
      <c r="S10" s="14"/>
      <c r="W10" s="14"/>
      <c r="AA10" s="14"/>
      <c r="AQ10" s="15"/>
    </row>
    <row r="11" spans="1:43" x14ac:dyDescent="0.25">
      <c r="A11" s="14">
        <v>9</v>
      </c>
      <c r="B11" t="s">
        <v>762</v>
      </c>
      <c r="C11" s="14">
        <f>+VLOOKUP(Region[[#This Row],[Cod región]],Codigos_regiones[],3,0)</f>
        <v>241</v>
      </c>
      <c r="D11" s="14"/>
      <c r="F11" s="14">
        <v>2302</v>
      </c>
      <c r="G11" t="s">
        <v>1105</v>
      </c>
      <c r="H11" s="14">
        <f>VLOOKUP(Comuna[[#This Row],[Cod comuna]],'REG-PROV-COM'!A:C,3,0)</f>
        <v>358</v>
      </c>
      <c r="K11" s="14"/>
      <c r="O11" s="14"/>
      <c r="S11" s="14"/>
      <c r="W11" s="14"/>
      <c r="AQ11" s="15"/>
    </row>
    <row r="12" spans="1:43" x14ac:dyDescent="0.25">
      <c r="A12" s="14">
        <v>10</v>
      </c>
      <c r="B12" t="s">
        <v>777</v>
      </c>
      <c r="C12" s="14">
        <f>+VLOOKUP(Region[[#This Row],[Cod región]],Codigos_regiones[],3,0)</f>
        <v>246</v>
      </c>
      <c r="D12" s="14"/>
      <c r="F12" s="14">
        <v>3101</v>
      </c>
      <c r="G12" t="s">
        <v>1108</v>
      </c>
      <c r="H12" s="14">
        <f>VLOOKUP(Comuna[[#This Row],[Cod comuna]],'REG-PROV-COM'!A:C,3,0)</f>
        <v>359</v>
      </c>
      <c r="K12" s="14"/>
      <c r="O12" s="14"/>
      <c r="S12" s="14"/>
      <c r="W12" s="14"/>
      <c r="AQ12" s="15"/>
    </row>
    <row r="13" spans="1:43" x14ac:dyDescent="0.25">
      <c r="A13" s="14">
        <v>11</v>
      </c>
      <c r="B13" t="s">
        <v>10709</v>
      </c>
      <c r="C13" s="14">
        <f>+VLOOKUP(Region[[#This Row],[Cod región]],Codigos_regiones[],3,0)</f>
        <v>238</v>
      </c>
      <c r="D13" s="14"/>
      <c r="F13" s="14">
        <v>3102</v>
      </c>
      <c r="G13" t="s">
        <v>1111</v>
      </c>
      <c r="H13" s="14">
        <f>VLOOKUP(Comuna[[#This Row],[Cod comuna]],'REG-PROV-COM'!A:C,3,0)</f>
        <v>360</v>
      </c>
      <c r="K13" s="14"/>
      <c r="O13" s="14"/>
      <c r="S13" s="14"/>
      <c r="W13" s="14"/>
      <c r="AQ13" s="15"/>
    </row>
    <row r="14" spans="1:43" x14ac:dyDescent="0.25">
      <c r="A14" s="14">
        <v>12</v>
      </c>
      <c r="B14" t="s">
        <v>13787</v>
      </c>
      <c r="C14" s="14">
        <f>+VLOOKUP(Region[[#This Row],[Cod región]],Codigos_regiones[],3,0)</f>
        <v>248</v>
      </c>
      <c r="D14" s="14"/>
      <c r="F14" s="14">
        <v>3103</v>
      </c>
      <c r="G14" t="s">
        <v>1114</v>
      </c>
      <c r="H14" s="14">
        <f>VLOOKUP(Comuna[[#This Row],[Cod comuna]],'REG-PROV-COM'!A:C,3,0)</f>
        <v>361</v>
      </c>
      <c r="K14" s="14"/>
      <c r="O14" s="14"/>
      <c r="S14" s="14"/>
      <c r="AQ14" s="15"/>
    </row>
    <row r="15" spans="1:43" x14ac:dyDescent="0.25">
      <c r="A15" s="14">
        <v>13</v>
      </c>
      <c r="B15" t="s">
        <v>10679</v>
      </c>
      <c r="C15" s="14">
        <f>+VLOOKUP(Region[[#This Row],[Cod región]],Codigos_regiones[],3,0)</f>
        <v>251</v>
      </c>
      <c r="D15" s="14"/>
      <c r="F15" s="14">
        <v>3201</v>
      </c>
      <c r="G15" t="s">
        <v>1117</v>
      </c>
      <c r="H15" s="14">
        <f>VLOOKUP(Comuna[[#This Row],[Cod comuna]],'REG-PROV-COM'!A:C,3,0)</f>
        <v>362</v>
      </c>
      <c r="K15" s="14"/>
      <c r="O15" s="14"/>
      <c r="S15" s="14"/>
      <c r="AQ15" s="15"/>
    </row>
    <row r="16" spans="1:43" x14ac:dyDescent="0.25">
      <c r="A16" s="14">
        <v>14</v>
      </c>
      <c r="B16" t="s">
        <v>780</v>
      </c>
      <c r="C16" s="14">
        <f>+VLOOKUP(Region[[#This Row],[Cod región]],Codigos_regiones[],3,0)</f>
        <v>247</v>
      </c>
      <c r="D16" s="14"/>
      <c r="F16" s="14">
        <v>3301</v>
      </c>
      <c r="G16" t="s">
        <v>1123</v>
      </c>
      <c r="H16" s="14">
        <f>VLOOKUP(Comuna[[#This Row],[Cod comuna]],'REG-PROV-COM'!A:C,3,0)</f>
        <v>364</v>
      </c>
      <c r="K16" s="14"/>
      <c r="O16" s="14"/>
      <c r="S16" s="14"/>
      <c r="AQ16" s="15"/>
    </row>
    <row r="17" spans="1:43" x14ac:dyDescent="0.25">
      <c r="A17" s="14">
        <v>15</v>
      </c>
      <c r="B17" t="s">
        <v>759</v>
      </c>
      <c r="C17" s="14">
        <f>+VLOOKUP(Region[[#This Row],[Cod región]],Codigos_regiones[],3,0)</f>
        <v>240</v>
      </c>
      <c r="F17" s="14">
        <v>3303</v>
      </c>
      <c r="G17" t="s">
        <v>1129</v>
      </c>
      <c r="H17" s="14">
        <f>VLOOKUP(Comuna[[#This Row],[Cod comuna]],'REG-PROV-COM'!A:C,3,0)</f>
        <v>366</v>
      </c>
      <c r="K17" s="14"/>
      <c r="O17" s="14"/>
      <c r="S17" s="14"/>
      <c r="AQ17" s="15"/>
    </row>
    <row r="18" spans="1:43" x14ac:dyDescent="0.25">
      <c r="A18" s="14">
        <v>16</v>
      </c>
      <c r="B18" t="s">
        <v>789</v>
      </c>
      <c r="C18" s="14">
        <f>+VLOOKUP(Region[[#This Row],[Cod región]],Codigos_regiones[],3,0)</f>
        <v>250</v>
      </c>
      <c r="F18" s="14">
        <v>3304</v>
      </c>
      <c r="G18" t="s">
        <v>1132</v>
      </c>
      <c r="H18" s="14">
        <f>VLOOKUP(Comuna[[#This Row],[Cod comuna]],'REG-PROV-COM'!A:C,3,0)</f>
        <v>367</v>
      </c>
      <c r="O18" s="14"/>
      <c r="S18" s="14"/>
      <c r="AQ18" s="15"/>
    </row>
    <row r="19" spans="1:43" x14ac:dyDescent="0.25">
      <c r="F19" s="14">
        <v>4101</v>
      </c>
      <c r="G19" t="s">
        <v>1135</v>
      </c>
      <c r="H19" s="14">
        <f>VLOOKUP(Comuna[[#This Row],[Cod comuna]],'REG-PROV-COM'!A:C,3,0)</f>
        <v>368</v>
      </c>
      <c r="O19" s="14"/>
      <c r="S19" s="14"/>
      <c r="AQ19" s="15"/>
    </row>
    <row r="20" spans="1:43" x14ac:dyDescent="0.25">
      <c r="A20" s="14"/>
      <c r="C20" s="14"/>
      <c r="F20" s="14">
        <v>4102</v>
      </c>
      <c r="G20" t="s">
        <v>771</v>
      </c>
      <c r="H20" s="14">
        <f>VLOOKUP(Comuna[[#This Row],[Cod comuna]],'REG-PROV-COM'!A:C,3,0)</f>
        <v>369</v>
      </c>
      <c r="O20" s="14"/>
      <c r="S20" s="14"/>
      <c r="AQ20" s="15"/>
    </row>
    <row r="21" spans="1:43" x14ac:dyDescent="0.25">
      <c r="A21" s="14"/>
      <c r="C21" s="14"/>
      <c r="F21" s="14">
        <v>4103</v>
      </c>
      <c r="G21" t="s">
        <v>1140</v>
      </c>
      <c r="H21" s="14">
        <f>VLOOKUP(Comuna[[#This Row],[Cod comuna]],'REG-PROV-COM'!A:C,3,0)</f>
        <v>370</v>
      </c>
      <c r="O21" s="14"/>
      <c r="S21" s="14"/>
      <c r="AQ21" s="15"/>
    </row>
    <row r="22" spans="1:43" x14ac:dyDescent="0.25">
      <c r="A22" s="14"/>
      <c r="C22" s="14"/>
      <c r="F22" s="14">
        <v>4106</v>
      </c>
      <c r="G22" t="s">
        <v>1149</v>
      </c>
      <c r="H22" s="14">
        <f>VLOOKUP(Comuna[[#This Row],[Cod comuna]],'REG-PROV-COM'!A:C,3,0)</f>
        <v>373</v>
      </c>
      <c r="O22" s="14"/>
      <c r="S22" s="14"/>
      <c r="AQ22" s="15"/>
    </row>
    <row r="23" spans="1:43" x14ac:dyDescent="0.25">
      <c r="A23" s="14"/>
      <c r="C23" s="14"/>
      <c r="F23" s="14">
        <v>4201</v>
      </c>
      <c r="G23" t="s">
        <v>1152</v>
      </c>
      <c r="H23" s="14">
        <f>VLOOKUP(Comuna[[#This Row],[Cod comuna]],'REG-PROV-COM'!A:C,3,0)</f>
        <v>374</v>
      </c>
      <c r="O23" s="14"/>
      <c r="S23" s="14"/>
      <c r="AQ23" s="15"/>
    </row>
    <row r="24" spans="1:43" x14ac:dyDescent="0.25">
      <c r="A24" s="14"/>
      <c r="C24" s="14"/>
      <c r="F24" s="14">
        <v>4202</v>
      </c>
      <c r="G24" t="s">
        <v>1155</v>
      </c>
      <c r="H24" s="14">
        <f>VLOOKUP(Comuna[[#This Row],[Cod comuna]],'REG-PROV-COM'!A:C,3,0)</f>
        <v>375</v>
      </c>
      <c r="O24" s="14"/>
      <c r="S24" s="14"/>
    </row>
    <row r="25" spans="1:43" x14ac:dyDescent="0.25">
      <c r="A25" s="14"/>
      <c r="C25" s="14"/>
      <c r="F25" s="14">
        <v>4203</v>
      </c>
      <c r="G25" t="s">
        <v>1158</v>
      </c>
      <c r="H25" s="14">
        <f>VLOOKUP(Comuna[[#This Row],[Cod comuna]],'REG-PROV-COM'!A:C,3,0)</f>
        <v>376</v>
      </c>
      <c r="O25" s="14"/>
      <c r="S25" s="14"/>
    </row>
    <row r="26" spans="1:43" x14ac:dyDescent="0.25">
      <c r="A26" s="14"/>
      <c r="C26" s="14"/>
      <c r="F26" s="14">
        <v>4301</v>
      </c>
      <c r="G26" t="s">
        <v>1164</v>
      </c>
      <c r="H26" s="14">
        <f>VLOOKUP(Comuna[[#This Row],[Cod comuna]],'REG-PROV-COM'!A:C,3,0)</f>
        <v>378</v>
      </c>
      <c r="O26" s="14"/>
      <c r="S26" s="14"/>
    </row>
    <row r="27" spans="1:43" x14ac:dyDescent="0.25">
      <c r="A27" s="14"/>
      <c r="C27" s="14"/>
      <c r="F27" s="14">
        <v>4302</v>
      </c>
      <c r="G27" t="s">
        <v>1167</v>
      </c>
      <c r="H27" s="14">
        <f>VLOOKUP(Comuna[[#This Row],[Cod comuna]],'REG-PROV-COM'!A:C,3,0)</f>
        <v>379</v>
      </c>
      <c r="O27" s="14"/>
      <c r="S27" s="14"/>
    </row>
    <row r="28" spans="1:43" x14ac:dyDescent="0.25">
      <c r="A28" s="14"/>
      <c r="C28" s="14"/>
      <c r="F28" s="14">
        <v>4303</v>
      </c>
      <c r="G28" t="s">
        <v>1170</v>
      </c>
      <c r="H28" s="14">
        <f>VLOOKUP(Comuna[[#This Row],[Cod comuna]],'REG-PROV-COM'!A:C,3,0)</f>
        <v>380</v>
      </c>
      <c r="O28" s="14"/>
      <c r="S28" s="14"/>
    </row>
    <row r="29" spans="1:43" x14ac:dyDescent="0.25">
      <c r="A29" s="14"/>
      <c r="C29" s="14"/>
      <c r="F29" s="14">
        <v>5101</v>
      </c>
      <c r="G29" t="s">
        <v>798</v>
      </c>
      <c r="H29" s="14">
        <f>VLOOKUP(Comuna[[#This Row],[Cod comuna]],'REG-PROV-COM'!A:C,3,0)</f>
        <v>383</v>
      </c>
      <c r="O29" s="14"/>
      <c r="S29" s="14"/>
    </row>
    <row r="30" spans="1:43" x14ac:dyDescent="0.25">
      <c r="A30" s="14"/>
      <c r="C30" s="14"/>
      <c r="F30" s="14">
        <v>5102</v>
      </c>
      <c r="G30" t="s">
        <v>1181</v>
      </c>
      <c r="H30" s="14">
        <f>VLOOKUP(Comuna[[#This Row],[Cod comuna]],'REG-PROV-COM'!A:C,3,0)</f>
        <v>384</v>
      </c>
      <c r="O30" s="14"/>
      <c r="S30" s="14"/>
    </row>
    <row r="31" spans="1:43" x14ac:dyDescent="0.25">
      <c r="A31" s="14"/>
      <c r="C31" s="14"/>
      <c r="F31" s="14">
        <v>5103</v>
      </c>
      <c r="G31" t="s">
        <v>1184</v>
      </c>
      <c r="H31" s="14">
        <f>VLOOKUP(Comuna[[#This Row],[Cod comuna]],'REG-PROV-COM'!A:C,3,0)</f>
        <v>385</v>
      </c>
      <c r="O31" s="14"/>
      <c r="S31" s="14"/>
    </row>
    <row r="32" spans="1:43" x14ac:dyDescent="0.25">
      <c r="A32" s="14"/>
      <c r="C32" s="14"/>
      <c r="F32" s="14">
        <v>5105</v>
      </c>
      <c r="G32" t="s">
        <v>1190</v>
      </c>
      <c r="H32" s="14">
        <f>VLOOKUP(Comuna[[#This Row],[Cod comuna]],'REG-PROV-COM'!A:C,3,0)</f>
        <v>387</v>
      </c>
      <c r="O32" s="14"/>
      <c r="S32" s="14"/>
    </row>
    <row r="33" spans="1:19" x14ac:dyDescent="0.25">
      <c r="A33" s="14"/>
      <c r="C33" s="14"/>
      <c r="F33" s="14">
        <v>5107</v>
      </c>
      <c r="G33" t="s">
        <v>1193</v>
      </c>
      <c r="H33" s="14">
        <f>VLOOKUP(Comuna[[#This Row],[Cod comuna]],'REG-PROV-COM'!A:C,3,0)</f>
        <v>388</v>
      </c>
      <c r="O33" s="14"/>
      <c r="S33" s="14"/>
    </row>
    <row r="34" spans="1:19" x14ac:dyDescent="0.25">
      <c r="A34" s="14"/>
      <c r="C34" s="14"/>
      <c r="F34" s="14">
        <v>5109</v>
      </c>
      <c r="G34" t="s">
        <v>1196</v>
      </c>
      <c r="H34" s="14">
        <f>VLOOKUP(Comuna[[#This Row],[Cod comuna]],'REG-PROV-COM'!A:C,3,0)</f>
        <v>389</v>
      </c>
      <c r="O34" s="14"/>
      <c r="S34" s="14"/>
    </row>
    <row r="35" spans="1:19" x14ac:dyDescent="0.25">
      <c r="A35" s="14"/>
      <c r="C35" s="14"/>
      <c r="F35" s="14">
        <v>5301</v>
      </c>
      <c r="G35" t="s">
        <v>1202</v>
      </c>
      <c r="H35" s="14">
        <f>VLOOKUP(Comuna[[#This Row],[Cod comuna]],'REG-PROV-COM'!A:C,3,0)</f>
        <v>391</v>
      </c>
      <c r="O35" s="14"/>
      <c r="S35" s="14"/>
    </row>
    <row r="36" spans="1:19" x14ac:dyDescent="0.25">
      <c r="F36" s="14">
        <v>5302</v>
      </c>
      <c r="G36" t="s">
        <v>1205</v>
      </c>
      <c r="H36" s="14">
        <f>VLOOKUP(Comuna[[#This Row],[Cod comuna]],'REG-PROV-COM'!A:C,3,0)</f>
        <v>392</v>
      </c>
      <c r="O36" s="14"/>
      <c r="S36" s="14"/>
    </row>
    <row r="37" spans="1:19" x14ac:dyDescent="0.25">
      <c r="F37" s="14">
        <v>5402</v>
      </c>
      <c r="G37" t="s">
        <v>1217</v>
      </c>
      <c r="H37" s="14">
        <f>VLOOKUP(Comuna[[#This Row],[Cod comuna]],'REG-PROV-COM'!A:C,3,0)</f>
        <v>396</v>
      </c>
      <c r="O37" s="14"/>
      <c r="S37" s="14"/>
    </row>
    <row r="38" spans="1:19" x14ac:dyDescent="0.25">
      <c r="F38" s="14">
        <v>5403</v>
      </c>
      <c r="G38" t="s">
        <v>1220</v>
      </c>
      <c r="H38" s="14">
        <f>VLOOKUP(Comuna[[#This Row],[Cod comuna]],'REG-PROV-COM'!A:C,3,0)</f>
        <v>397</v>
      </c>
      <c r="O38" s="14"/>
      <c r="S38" s="14"/>
    </row>
    <row r="39" spans="1:19" x14ac:dyDescent="0.25">
      <c r="F39" s="14">
        <v>5404</v>
      </c>
      <c r="G39" t="s">
        <v>1223</v>
      </c>
      <c r="H39" s="14">
        <f>VLOOKUP(Comuna[[#This Row],[Cod comuna]],'REG-PROV-COM'!A:C,3,0)</f>
        <v>398</v>
      </c>
      <c r="O39" s="14"/>
      <c r="S39" s="14"/>
    </row>
    <row r="40" spans="1:19" x14ac:dyDescent="0.25">
      <c r="F40" s="14">
        <v>5405</v>
      </c>
      <c r="G40" t="s">
        <v>1226</v>
      </c>
      <c r="H40" s="14">
        <f>VLOOKUP(Comuna[[#This Row],[Cod comuna]],'REG-PROV-COM'!A:C,3,0)</f>
        <v>399</v>
      </c>
      <c r="O40" s="14"/>
      <c r="S40" s="14"/>
    </row>
    <row r="41" spans="1:19" x14ac:dyDescent="0.25">
      <c r="F41" s="14">
        <v>5501</v>
      </c>
      <c r="G41" t="s">
        <v>1229</v>
      </c>
      <c r="H41" s="14">
        <f>VLOOKUP(Comuna[[#This Row],[Cod comuna]],'REG-PROV-COM'!A:C,3,0)</f>
        <v>400</v>
      </c>
      <c r="O41" s="14"/>
      <c r="S41" s="14"/>
    </row>
    <row r="42" spans="1:19" x14ac:dyDescent="0.25">
      <c r="F42" s="14">
        <v>5502</v>
      </c>
      <c r="G42" t="s">
        <v>1232</v>
      </c>
      <c r="H42" s="14">
        <f>VLOOKUP(Comuna[[#This Row],[Cod comuna]],'REG-PROV-COM'!A:C,3,0)</f>
        <v>401</v>
      </c>
      <c r="O42" s="14"/>
      <c r="S42" s="14"/>
    </row>
    <row r="43" spans="1:19" x14ac:dyDescent="0.25">
      <c r="F43" s="14">
        <v>5504</v>
      </c>
      <c r="G43" t="s">
        <v>1238</v>
      </c>
      <c r="H43" s="14">
        <f>VLOOKUP(Comuna[[#This Row],[Cod comuna]],'REG-PROV-COM'!A:C,3,0)</f>
        <v>403</v>
      </c>
      <c r="O43" s="14"/>
      <c r="S43" s="14"/>
    </row>
    <row r="44" spans="1:19" x14ac:dyDescent="0.25">
      <c r="F44" s="14">
        <v>5506</v>
      </c>
      <c r="G44" t="s">
        <v>1241</v>
      </c>
      <c r="H44" s="14">
        <f>VLOOKUP(Comuna[[#This Row],[Cod comuna]],'REG-PROV-COM'!A:C,3,0)</f>
        <v>404</v>
      </c>
      <c r="O44" s="14"/>
      <c r="P44" s="1"/>
      <c r="S44" s="14"/>
    </row>
    <row r="45" spans="1:19" x14ac:dyDescent="0.25">
      <c r="F45" s="14">
        <v>5601</v>
      </c>
      <c r="G45" t="s">
        <v>1244</v>
      </c>
      <c r="H45" s="14">
        <f>VLOOKUP(Comuna[[#This Row],[Cod comuna]],'REG-PROV-COM'!A:C,3,0)</f>
        <v>405</v>
      </c>
      <c r="O45" s="14"/>
      <c r="S45" s="14"/>
    </row>
    <row r="46" spans="1:19" x14ac:dyDescent="0.25">
      <c r="F46" s="14">
        <v>5602</v>
      </c>
      <c r="G46" t="s">
        <v>1247</v>
      </c>
      <c r="H46" s="14">
        <f>VLOOKUP(Comuna[[#This Row],[Cod comuna]],'REG-PROV-COM'!A:C,3,0)</f>
        <v>406</v>
      </c>
      <c r="O46" s="14"/>
      <c r="S46" s="14"/>
    </row>
    <row r="47" spans="1:19" x14ac:dyDescent="0.25">
      <c r="F47" s="14">
        <v>5603</v>
      </c>
      <c r="G47" t="s">
        <v>1250</v>
      </c>
      <c r="H47" s="14">
        <f>VLOOKUP(Comuna[[#This Row],[Cod comuna]],'REG-PROV-COM'!A:C,3,0)</f>
        <v>407</v>
      </c>
      <c r="O47" s="14"/>
      <c r="S47" s="14"/>
    </row>
    <row r="48" spans="1:19" x14ac:dyDescent="0.25">
      <c r="F48" s="14">
        <v>5604</v>
      </c>
      <c r="G48" t="s">
        <v>1253</v>
      </c>
      <c r="H48" s="14">
        <f>VLOOKUP(Comuna[[#This Row],[Cod comuna]],'REG-PROV-COM'!A:C,3,0)</f>
        <v>408</v>
      </c>
      <c r="O48" s="14"/>
      <c r="S48" s="14"/>
    </row>
    <row r="49" spans="6:15" x14ac:dyDescent="0.25">
      <c r="F49" s="14">
        <v>5605</v>
      </c>
      <c r="G49" t="s">
        <v>1256</v>
      </c>
      <c r="H49" s="14">
        <f>VLOOKUP(Comuna[[#This Row],[Cod comuna]],'REG-PROV-COM'!A:C,3,0)</f>
        <v>409</v>
      </c>
      <c r="O49" s="14"/>
    </row>
    <row r="50" spans="6:15" x14ac:dyDescent="0.25">
      <c r="F50" s="14">
        <v>5606</v>
      </c>
      <c r="G50" t="s">
        <v>1259</v>
      </c>
      <c r="H50" s="14">
        <f>VLOOKUP(Comuna[[#This Row],[Cod comuna]],'REG-PROV-COM'!A:C,3,0)</f>
        <v>410</v>
      </c>
      <c r="O50" s="14"/>
    </row>
    <row r="51" spans="6:15" x14ac:dyDescent="0.25">
      <c r="F51" s="14">
        <v>5701</v>
      </c>
      <c r="G51" t="s">
        <v>1262</v>
      </c>
      <c r="H51" s="14">
        <f>VLOOKUP(Comuna[[#This Row],[Cod comuna]],'REG-PROV-COM'!A:C,3,0)</f>
        <v>411</v>
      </c>
      <c r="O51" s="14"/>
    </row>
    <row r="52" spans="6:15" x14ac:dyDescent="0.25">
      <c r="F52" s="14">
        <v>5703</v>
      </c>
      <c r="G52" t="s">
        <v>1268</v>
      </c>
      <c r="H52" s="14">
        <f>VLOOKUP(Comuna[[#This Row],[Cod comuna]],'REG-PROV-COM'!A:C,3,0)</f>
        <v>413</v>
      </c>
      <c r="O52" s="14"/>
    </row>
    <row r="53" spans="6:15" x14ac:dyDescent="0.25">
      <c r="F53" s="14">
        <v>5706</v>
      </c>
      <c r="G53" t="s">
        <v>1277</v>
      </c>
      <c r="H53" s="14">
        <f>VLOOKUP(Comuna[[#This Row],[Cod comuna]],'REG-PROV-COM'!A:C,3,0)</f>
        <v>416</v>
      </c>
      <c r="O53" s="14"/>
    </row>
    <row r="54" spans="6:15" x14ac:dyDescent="0.25">
      <c r="F54" s="14">
        <v>5801</v>
      </c>
      <c r="G54" t="s">
        <v>1280</v>
      </c>
      <c r="H54" s="14">
        <f>VLOOKUP(Comuna[[#This Row],[Cod comuna]],'REG-PROV-COM'!A:C,3,0)</f>
        <v>417</v>
      </c>
      <c r="O54" s="14"/>
    </row>
    <row r="55" spans="6:15" x14ac:dyDescent="0.25">
      <c r="F55" s="14">
        <v>5802</v>
      </c>
      <c r="G55" t="s">
        <v>1283</v>
      </c>
      <c r="H55" s="14">
        <f>VLOOKUP(Comuna[[#This Row],[Cod comuna]],'REG-PROV-COM'!A:C,3,0)</f>
        <v>418</v>
      </c>
      <c r="O55" s="14"/>
    </row>
    <row r="56" spans="6:15" x14ac:dyDescent="0.25">
      <c r="F56" s="14">
        <v>5803</v>
      </c>
      <c r="G56" t="s">
        <v>1286</v>
      </c>
      <c r="H56" s="14">
        <f>VLOOKUP(Comuna[[#This Row],[Cod comuna]],'REG-PROV-COM'!A:C,3,0)</f>
        <v>419</v>
      </c>
      <c r="O56" s="14"/>
    </row>
    <row r="57" spans="6:15" x14ac:dyDescent="0.25">
      <c r="F57" s="14">
        <v>5804</v>
      </c>
      <c r="G57" t="s">
        <v>1289</v>
      </c>
      <c r="H57" s="14">
        <f>VLOOKUP(Comuna[[#This Row],[Cod comuna]],'REG-PROV-COM'!A:C,3,0)</f>
        <v>420</v>
      </c>
      <c r="O57" s="14"/>
    </row>
    <row r="58" spans="6:15" x14ac:dyDescent="0.25">
      <c r="F58" s="14">
        <v>6101</v>
      </c>
      <c r="G58" t="s">
        <v>1292</v>
      </c>
      <c r="H58" s="14">
        <f>VLOOKUP(Comuna[[#This Row],[Cod comuna]],'REG-PROV-COM'!A:C,3,0)</f>
        <v>421</v>
      </c>
      <c r="O58" s="14"/>
    </row>
    <row r="59" spans="6:15" x14ac:dyDescent="0.25">
      <c r="F59" s="14">
        <v>6102</v>
      </c>
      <c r="G59" t="s">
        <v>1295</v>
      </c>
      <c r="H59" s="14">
        <f>VLOOKUP(Comuna[[#This Row],[Cod comuna]],'REG-PROV-COM'!A:C,3,0)</f>
        <v>422</v>
      </c>
      <c r="O59" s="14"/>
    </row>
    <row r="60" spans="6:15" x14ac:dyDescent="0.25">
      <c r="F60" s="14">
        <v>6103</v>
      </c>
      <c r="G60" t="s">
        <v>1298</v>
      </c>
      <c r="H60" s="14">
        <f>VLOOKUP(Comuna[[#This Row],[Cod comuna]],'REG-PROV-COM'!A:C,3,0)</f>
        <v>423</v>
      </c>
      <c r="O60" s="14"/>
    </row>
    <row r="61" spans="6:15" x14ac:dyDescent="0.25">
      <c r="F61" s="14">
        <v>6104</v>
      </c>
      <c r="G61" t="s">
        <v>1301</v>
      </c>
      <c r="H61" s="14">
        <f>VLOOKUP(Comuna[[#This Row],[Cod comuna]],'REG-PROV-COM'!A:C,3,0)</f>
        <v>424</v>
      </c>
      <c r="O61" s="14"/>
    </row>
    <row r="62" spans="6:15" x14ac:dyDescent="0.25">
      <c r="F62" s="14">
        <v>6105</v>
      </c>
      <c r="G62" t="s">
        <v>1304</v>
      </c>
      <c r="H62" s="14">
        <f>VLOOKUP(Comuna[[#This Row],[Cod comuna]],'REG-PROV-COM'!A:C,3,0)</f>
        <v>425</v>
      </c>
      <c r="O62" s="14"/>
    </row>
    <row r="63" spans="6:15" x14ac:dyDescent="0.25">
      <c r="F63" s="14">
        <v>6106</v>
      </c>
      <c r="G63" t="s">
        <v>1307</v>
      </c>
      <c r="H63" s="14">
        <f>VLOOKUP(Comuna[[#This Row],[Cod comuna]],'REG-PROV-COM'!A:C,3,0)</f>
        <v>426</v>
      </c>
      <c r="O63" s="14"/>
    </row>
    <row r="64" spans="6:15" x14ac:dyDescent="0.25">
      <c r="F64" s="14">
        <v>6107</v>
      </c>
      <c r="G64" t="s">
        <v>1310</v>
      </c>
      <c r="H64" s="14">
        <f>VLOOKUP(Comuna[[#This Row],[Cod comuna]],'REG-PROV-COM'!A:C,3,0)</f>
        <v>427</v>
      </c>
      <c r="O64" s="14"/>
    </row>
    <row r="65" spans="6:15" x14ac:dyDescent="0.25">
      <c r="F65" s="14">
        <v>6108</v>
      </c>
      <c r="G65" t="s">
        <v>1313</v>
      </c>
      <c r="H65" s="14">
        <f>VLOOKUP(Comuna[[#This Row],[Cod comuna]],'REG-PROV-COM'!A:C,3,0)</f>
        <v>428</v>
      </c>
      <c r="O65" s="14"/>
    </row>
    <row r="66" spans="6:15" x14ac:dyDescent="0.25">
      <c r="F66" s="14">
        <v>6110</v>
      </c>
      <c r="G66" t="s">
        <v>1319</v>
      </c>
      <c r="H66" s="14">
        <f>VLOOKUP(Comuna[[#This Row],[Cod comuna]],'REG-PROV-COM'!A:C,3,0)</f>
        <v>430</v>
      </c>
      <c r="O66" s="14"/>
    </row>
    <row r="67" spans="6:15" x14ac:dyDescent="0.25">
      <c r="F67" s="14">
        <v>6111</v>
      </c>
      <c r="G67" t="s">
        <v>1322</v>
      </c>
      <c r="H67" s="14">
        <f>VLOOKUP(Comuna[[#This Row],[Cod comuna]],'REG-PROV-COM'!A:C,3,0)</f>
        <v>431</v>
      </c>
      <c r="O67" s="14"/>
    </row>
    <row r="68" spans="6:15" x14ac:dyDescent="0.25">
      <c r="F68" s="14">
        <v>6112</v>
      </c>
      <c r="G68" t="s">
        <v>1325</v>
      </c>
      <c r="H68" s="14">
        <f>VLOOKUP(Comuna[[#This Row],[Cod comuna]],'REG-PROV-COM'!A:C,3,0)</f>
        <v>432</v>
      </c>
      <c r="O68" s="14"/>
    </row>
    <row r="69" spans="6:15" x14ac:dyDescent="0.25">
      <c r="F69" s="14">
        <v>6115</v>
      </c>
      <c r="G69" t="s">
        <v>1334</v>
      </c>
      <c r="H69" s="14">
        <f>VLOOKUP(Comuna[[#This Row],[Cod comuna]],'REG-PROV-COM'!A:C,3,0)</f>
        <v>435</v>
      </c>
      <c r="O69" s="14"/>
    </row>
    <row r="70" spans="6:15" x14ac:dyDescent="0.25">
      <c r="F70" s="14">
        <v>6116</v>
      </c>
      <c r="G70" t="s">
        <v>1337</v>
      </c>
      <c r="H70" s="14">
        <f>VLOOKUP(Comuna[[#This Row],[Cod comuna]],'REG-PROV-COM'!A:C,3,0)</f>
        <v>436</v>
      </c>
      <c r="O70" s="14"/>
    </row>
    <row r="71" spans="6:15" x14ac:dyDescent="0.25">
      <c r="F71" s="14">
        <v>6117</v>
      </c>
      <c r="G71" t="s">
        <v>1035</v>
      </c>
      <c r="H71" s="14">
        <f>VLOOKUP(Comuna[[#This Row],[Cod comuna]],'REG-PROV-COM'!A:C,3,0)</f>
        <v>437</v>
      </c>
      <c r="O71" s="14"/>
    </row>
    <row r="72" spans="6:15" x14ac:dyDescent="0.25">
      <c r="F72" s="14">
        <v>6201</v>
      </c>
      <c r="G72" t="s">
        <v>1342</v>
      </c>
      <c r="H72" s="14">
        <f>VLOOKUP(Comuna[[#This Row],[Cod comuna]],'REG-PROV-COM'!A:C,3,0)</f>
        <v>438</v>
      </c>
      <c r="O72" s="14"/>
    </row>
    <row r="73" spans="6:15" x14ac:dyDescent="0.25">
      <c r="F73" s="14">
        <v>6203</v>
      </c>
      <c r="G73" t="s">
        <v>1348</v>
      </c>
      <c r="H73" s="14">
        <f>VLOOKUP(Comuna[[#This Row],[Cod comuna]],'REG-PROV-COM'!A:C,3,0)</f>
        <v>440</v>
      </c>
      <c r="O73" s="14"/>
    </row>
    <row r="74" spans="6:15" x14ac:dyDescent="0.25">
      <c r="F74" s="14">
        <v>6205</v>
      </c>
      <c r="G74" t="s">
        <v>1354</v>
      </c>
      <c r="H74" s="14">
        <f>VLOOKUP(Comuna[[#This Row],[Cod comuna]],'REG-PROV-COM'!A:C,3,0)</f>
        <v>442</v>
      </c>
      <c r="O74" s="14"/>
    </row>
    <row r="75" spans="6:15" x14ac:dyDescent="0.25">
      <c r="F75" s="14">
        <v>6301</v>
      </c>
      <c r="G75" t="s">
        <v>1360</v>
      </c>
      <c r="H75" s="14">
        <f>VLOOKUP(Comuna[[#This Row],[Cod comuna]],'REG-PROV-COM'!A:C,3,0)</f>
        <v>444</v>
      </c>
      <c r="O75" s="14"/>
    </row>
    <row r="76" spans="6:15" x14ac:dyDescent="0.25">
      <c r="F76" s="14">
        <v>6302</v>
      </c>
      <c r="G76" t="s">
        <v>1363</v>
      </c>
      <c r="H76" s="14">
        <f>VLOOKUP(Comuna[[#This Row],[Cod comuna]],'REG-PROV-COM'!A:C,3,0)</f>
        <v>445</v>
      </c>
      <c r="O76" s="14"/>
    </row>
    <row r="77" spans="6:15" x14ac:dyDescent="0.25">
      <c r="F77" s="14">
        <v>6303</v>
      </c>
      <c r="G77" t="s">
        <v>1366</v>
      </c>
      <c r="H77" s="14">
        <f>VLOOKUP(Comuna[[#This Row],[Cod comuna]],'REG-PROV-COM'!A:C,3,0)</f>
        <v>446</v>
      </c>
      <c r="O77" s="14"/>
    </row>
    <row r="78" spans="6:15" x14ac:dyDescent="0.25">
      <c r="F78" s="14">
        <v>6305</v>
      </c>
      <c r="G78" t="s">
        <v>1372</v>
      </c>
      <c r="H78" s="14">
        <f>VLOOKUP(Comuna[[#This Row],[Cod comuna]],'REG-PROV-COM'!A:C,3,0)</f>
        <v>448</v>
      </c>
      <c r="O78" s="14"/>
    </row>
    <row r="79" spans="6:15" x14ac:dyDescent="0.25">
      <c r="F79" s="14">
        <v>6306</v>
      </c>
      <c r="G79" t="s">
        <v>1375</v>
      </c>
      <c r="H79" s="14">
        <f>VLOOKUP(Comuna[[#This Row],[Cod comuna]],'REG-PROV-COM'!A:C,3,0)</f>
        <v>449</v>
      </c>
      <c r="O79" s="14"/>
    </row>
    <row r="80" spans="6:15" x14ac:dyDescent="0.25">
      <c r="F80" s="14">
        <v>6308</v>
      </c>
      <c r="G80" t="s">
        <v>1381</v>
      </c>
      <c r="H80" s="14">
        <f>VLOOKUP(Comuna[[#This Row],[Cod comuna]],'REG-PROV-COM'!A:C,3,0)</f>
        <v>451</v>
      </c>
      <c r="O80" s="14"/>
    </row>
    <row r="81" spans="6:15" x14ac:dyDescent="0.25">
      <c r="F81" s="14">
        <v>6310</v>
      </c>
      <c r="G81" t="s">
        <v>1387</v>
      </c>
      <c r="H81" s="14">
        <f>VLOOKUP(Comuna[[#This Row],[Cod comuna]],'REG-PROV-COM'!A:C,3,0)</f>
        <v>453</v>
      </c>
      <c r="O81" s="14"/>
    </row>
    <row r="82" spans="6:15" x14ac:dyDescent="0.25">
      <c r="F82" s="14">
        <v>7101</v>
      </c>
      <c r="G82" t="s">
        <v>1390</v>
      </c>
      <c r="H82" s="14">
        <f>VLOOKUP(Comuna[[#This Row],[Cod comuna]],'REG-PROV-COM'!A:C,3,0)</f>
        <v>454</v>
      </c>
      <c r="O82" s="14"/>
    </row>
    <row r="83" spans="6:15" x14ac:dyDescent="0.25">
      <c r="F83" s="14">
        <v>7102</v>
      </c>
      <c r="G83" t="s">
        <v>1393</v>
      </c>
      <c r="H83" s="14">
        <f>VLOOKUP(Comuna[[#This Row],[Cod comuna]],'REG-PROV-COM'!A:C,3,0)</f>
        <v>455</v>
      </c>
      <c r="O83" s="14"/>
    </row>
    <row r="84" spans="6:15" x14ac:dyDescent="0.25">
      <c r="F84" s="14">
        <v>7105</v>
      </c>
      <c r="G84" t="s">
        <v>786</v>
      </c>
      <c r="H84" s="14">
        <f>VLOOKUP(Comuna[[#This Row],[Cod comuna]],'REG-PROV-COM'!A:C,3,0)</f>
        <v>458</v>
      </c>
      <c r="O84" s="14"/>
    </row>
    <row r="85" spans="6:15" x14ac:dyDescent="0.25">
      <c r="F85" s="14">
        <v>7109</v>
      </c>
      <c r="G85" t="s">
        <v>1413</v>
      </c>
      <c r="H85" s="14">
        <f>VLOOKUP(Comuna[[#This Row],[Cod comuna]],'REG-PROV-COM'!A:C,3,0)</f>
        <v>462</v>
      </c>
      <c r="O85" s="14"/>
    </row>
    <row r="86" spans="6:15" x14ac:dyDescent="0.25">
      <c r="F86" s="14">
        <v>7201</v>
      </c>
      <c r="G86" t="s">
        <v>1419</v>
      </c>
      <c r="H86" s="14">
        <f>VLOOKUP(Comuna[[#This Row],[Cod comuna]],'REG-PROV-COM'!A:C,3,0)</f>
        <v>464</v>
      </c>
      <c r="O86" s="14"/>
    </row>
    <row r="87" spans="6:15" x14ac:dyDescent="0.25">
      <c r="F87" s="14">
        <v>7301</v>
      </c>
      <c r="G87" t="s">
        <v>1428</v>
      </c>
      <c r="H87" s="14">
        <f>VLOOKUP(Comuna[[#This Row],[Cod comuna]],'REG-PROV-COM'!A:C,3,0)</f>
        <v>467</v>
      </c>
      <c r="O87" s="14"/>
    </row>
    <row r="88" spans="6:15" x14ac:dyDescent="0.25">
      <c r="F88" s="14">
        <v>7304</v>
      </c>
      <c r="G88" t="s">
        <v>1437</v>
      </c>
      <c r="H88" s="14">
        <f>VLOOKUP(Comuna[[#This Row],[Cod comuna]],'REG-PROV-COM'!A:C,3,0)</f>
        <v>470</v>
      </c>
      <c r="O88" s="14"/>
    </row>
    <row r="89" spans="6:15" x14ac:dyDescent="0.25">
      <c r="F89" s="14">
        <v>7306</v>
      </c>
      <c r="G89" t="s">
        <v>1443</v>
      </c>
      <c r="H89" s="14">
        <f>VLOOKUP(Comuna[[#This Row],[Cod comuna]],'REG-PROV-COM'!A:C,3,0)</f>
        <v>472</v>
      </c>
      <c r="O89" s="14"/>
    </row>
    <row r="90" spans="6:15" x14ac:dyDescent="0.25">
      <c r="F90" s="14">
        <v>7308</v>
      </c>
      <c r="G90" t="s">
        <v>1449</v>
      </c>
      <c r="H90" s="14">
        <f>VLOOKUP(Comuna[[#This Row],[Cod comuna]],'REG-PROV-COM'!A:C,3,0)</f>
        <v>474</v>
      </c>
      <c r="O90" s="14"/>
    </row>
    <row r="91" spans="6:15" x14ac:dyDescent="0.25">
      <c r="F91" s="14">
        <v>7309</v>
      </c>
      <c r="G91" t="s">
        <v>1452</v>
      </c>
      <c r="H91" s="14">
        <f>VLOOKUP(Comuna[[#This Row],[Cod comuna]],'REG-PROV-COM'!A:C,3,0)</f>
        <v>475</v>
      </c>
      <c r="O91" s="14"/>
    </row>
    <row r="92" spans="6:15" x14ac:dyDescent="0.25">
      <c r="F92" s="14">
        <v>7401</v>
      </c>
      <c r="G92" t="s">
        <v>1455</v>
      </c>
      <c r="H92" s="14">
        <f>VLOOKUP(Comuna[[#This Row],[Cod comuna]],'REG-PROV-COM'!A:C,3,0)</f>
        <v>476</v>
      </c>
      <c r="O92" s="14"/>
    </row>
    <row r="93" spans="6:15" x14ac:dyDescent="0.25">
      <c r="F93" s="14">
        <v>7402</v>
      </c>
      <c r="G93" t="s">
        <v>1458</v>
      </c>
      <c r="H93" s="14">
        <f>VLOOKUP(Comuna[[#This Row],[Cod comuna]],'REG-PROV-COM'!A:C,3,0)</f>
        <v>477</v>
      </c>
      <c r="O93" s="14"/>
    </row>
    <row r="94" spans="6:15" x14ac:dyDescent="0.25">
      <c r="F94" s="14">
        <v>7403</v>
      </c>
      <c r="G94" t="s">
        <v>1461</v>
      </c>
      <c r="H94" s="14">
        <f>VLOOKUP(Comuna[[#This Row],[Cod comuna]],'REG-PROV-COM'!A:C,3,0)</f>
        <v>478</v>
      </c>
      <c r="O94" s="14"/>
    </row>
    <row r="95" spans="6:15" x14ac:dyDescent="0.25">
      <c r="F95" s="14">
        <v>7404</v>
      </c>
      <c r="G95" t="s">
        <v>1464</v>
      </c>
      <c r="H95" s="14">
        <f>VLOOKUP(Comuna[[#This Row],[Cod comuna]],'REG-PROV-COM'!A:C,3,0)</f>
        <v>479</v>
      </c>
      <c r="O95" s="14"/>
    </row>
    <row r="96" spans="6:15" x14ac:dyDescent="0.25">
      <c r="F96" s="14">
        <v>7405</v>
      </c>
      <c r="G96" t="s">
        <v>1467</v>
      </c>
      <c r="H96" s="14">
        <f>VLOOKUP(Comuna[[#This Row],[Cod comuna]],'REG-PROV-COM'!A:C,3,0)</f>
        <v>480</v>
      </c>
      <c r="O96" s="14"/>
    </row>
    <row r="97" spans="6:8" x14ac:dyDescent="0.25">
      <c r="F97" s="14">
        <v>7406</v>
      </c>
      <c r="G97" t="s">
        <v>1470</v>
      </c>
      <c r="H97" s="14">
        <f>VLOOKUP(Comuna[[#This Row],[Cod comuna]],'REG-PROV-COM'!A:C,3,0)</f>
        <v>481</v>
      </c>
    </row>
    <row r="98" spans="6:8" x14ac:dyDescent="0.25">
      <c r="F98" s="14">
        <v>8101</v>
      </c>
      <c r="G98" t="s">
        <v>1479</v>
      </c>
      <c r="H98" s="14">
        <f>VLOOKUP(Comuna[[#This Row],[Cod comuna]],'REG-PROV-COM'!A:C,3,0)</f>
        <v>484</v>
      </c>
    </row>
    <row r="99" spans="6:8" x14ac:dyDescent="0.25">
      <c r="F99" s="14">
        <v>8102</v>
      </c>
      <c r="G99" t="s">
        <v>1482</v>
      </c>
      <c r="H99" s="14">
        <f>VLOOKUP(Comuna[[#This Row],[Cod comuna]],'REG-PROV-COM'!A:C,3,0)</f>
        <v>485</v>
      </c>
    </row>
    <row r="100" spans="6:8" x14ac:dyDescent="0.25">
      <c r="F100" s="14">
        <v>8103</v>
      </c>
      <c r="G100" t="s">
        <v>1485</v>
      </c>
      <c r="H100" s="14">
        <f>VLOOKUP(Comuna[[#This Row],[Cod comuna]],'REG-PROV-COM'!A:C,3,0)</f>
        <v>486</v>
      </c>
    </row>
    <row r="101" spans="6:8" x14ac:dyDescent="0.25">
      <c r="F101" s="14">
        <v>8105</v>
      </c>
      <c r="G101" t="s">
        <v>1491</v>
      </c>
      <c r="H101" s="14">
        <f>VLOOKUP(Comuna[[#This Row],[Cod comuna]],'REG-PROV-COM'!A:C,3,0)</f>
        <v>488</v>
      </c>
    </row>
    <row r="102" spans="6:8" x14ac:dyDescent="0.25">
      <c r="F102" s="14">
        <v>8106</v>
      </c>
      <c r="G102" t="s">
        <v>1494</v>
      </c>
      <c r="H102" s="14">
        <f>VLOOKUP(Comuna[[#This Row],[Cod comuna]],'REG-PROV-COM'!A:C,3,0)</f>
        <v>489</v>
      </c>
    </row>
    <row r="103" spans="6:8" x14ac:dyDescent="0.25">
      <c r="F103" s="14">
        <v>8107</v>
      </c>
      <c r="G103" t="s">
        <v>1497</v>
      </c>
      <c r="H103" s="14">
        <f>VLOOKUP(Comuna[[#This Row],[Cod comuna]],'REG-PROV-COM'!A:C,3,0)</f>
        <v>490</v>
      </c>
    </row>
    <row r="104" spans="6:8" x14ac:dyDescent="0.25">
      <c r="F104" s="14">
        <v>8108</v>
      </c>
      <c r="G104" t="s">
        <v>1500</v>
      </c>
      <c r="H104" s="14">
        <f>VLOOKUP(Comuna[[#This Row],[Cod comuna]],'REG-PROV-COM'!A:C,3,0)</f>
        <v>491</v>
      </c>
    </row>
    <row r="105" spans="6:8" x14ac:dyDescent="0.25">
      <c r="F105" s="14">
        <v>8110</v>
      </c>
      <c r="G105" t="s">
        <v>1506</v>
      </c>
      <c r="H105" s="14">
        <f>VLOOKUP(Comuna[[#This Row],[Cod comuna]],'REG-PROV-COM'!A:C,3,0)</f>
        <v>493</v>
      </c>
    </row>
    <row r="106" spans="6:8" x14ac:dyDescent="0.25">
      <c r="F106" s="14">
        <v>8111</v>
      </c>
      <c r="G106" t="s">
        <v>1509</v>
      </c>
      <c r="H106" s="14">
        <f>VLOOKUP(Comuna[[#This Row],[Cod comuna]],'REG-PROV-COM'!A:C,3,0)</f>
        <v>494</v>
      </c>
    </row>
    <row r="107" spans="6:8" x14ac:dyDescent="0.25">
      <c r="F107" s="14">
        <v>8112</v>
      </c>
      <c r="G107" t="s">
        <v>1512</v>
      </c>
      <c r="H107" s="14">
        <f>VLOOKUP(Comuna[[#This Row],[Cod comuna]],'REG-PROV-COM'!A:C,3,0)</f>
        <v>495</v>
      </c>
    </row>
    <row r="108" spans="6:8" x14ac:dyDescent="0.25">
      <c r="F108" s="14">
        <v>8201</v>
      </c>
      <c r="G108" t="s">
        <v>1515</v>
      </c>
      <c r="H108" s="14">
        <f>VLOOKUP(Comuna[[#This Row],[Cod comuna]],'REG-PROV-COM'!A:C,3,0)</f>
        <v>496</v>
      </c>
    </row>
    <row r="109" spans="6:8" x14ac:dyDescent="0.25">
      <c r="F109" s="14">
        <v>8202</v>
      </c>
      <c r="G109" t="s">
        <v>1518</v>
      </c>
      <c r="H109" s="14">
        <f>VLOOKUP(Comuna[[#This Row],[Cod comuna]],'REG-PROV-COM'!A:C,3,0)</f>
        <v>497</v>
      </c>
    </row>
    <row r="110" spans="6:8" x14ac:dyDescent="0.25">
      <c r="F110" s="14">
        <v>8203</v>
      </c>
      <c r="G110" t="s">
        <v>1521</v>
      </c>
      <c r="H110" s="14">
        <f>VLOOKUP(Comuna[[#This Row],[Cod comuna]],'REG-PROV-COM'!A:C,3,0)</f>
        <v>498</v>
      </c>
    </row>
    <row r="111" spans="6:8" x14ac:dyDescent="0.25">
      <c r="F111" s="14">
        <v>8205</v>
      </c>
      <c r="G111" t="s">
        <v>1527</v>
      </c>
      <c r="H111" s="14">
        <f>VLOOKUP(Comuna[[#This Row],[Cod comuna]],'REG-PROV-COM'!A:C,3,0)</f>
        <v>500</v>
      </c>
    </row>
    <row r="112" spans="6:8" x14ac:dyDescent="0.25">
      <c r="F112" s="14">
        <v>8206</v>
      </c>
      <c r="G112" t="s">
        <v>13783</v>
      </c>
      <c r="H112" s="14">
        <f>VLOOKUP(Comuna[[#This Row],[Cod comuna]],'REG-PROV-COM'!A:C,3,0)</f>
        <v>501</v>
      </c>
    </row>
    <row r="113" spans="6:8" x14ac:dyDescent="0.25">
      <c r="F113" s="14">
        <v>8301</v>
      </c>
      <c r="G113" t="s">
        <v>1536</v>
      </c>
      <c r="H113" s="14">
        <f>VLOOKUP(Comuna[[#This Row],[Cod comuna]],'REG-PROV-COM'!A:C,3,0)</f>
        <v>503</v>
      </c>
    </row>
    <row r="114" spans="6:8" x14ac:dyDescent="0.25">
      <c r="F114" s="14">
        <v>8304</v>
      </c>
      <c r="G114" t="s">
        <v>1545</v>
      </c>
      <c r="H114" s="14">
        <f>VLOOKUP(Comuna[[#This Row],[Cod comuna]],'REG-PROV-COM'!A:C,3,0)</f>
        <v>506</v>
      </c>
    </row>
    <row r="115" spans="6:8" x14ac:dyDescent="0.25">
      <c r="F115" s="14">
        <v>8305</v>
      </c>
      <c r="G115" t="s">
        <v>1548</v>
      </c>
      <c r="H115" s="14">
        <f>VLOOKUP(Comuna[[#This Row],[Cod comuna]],'REG-PROV-COM'!A:C,3,0)</f>
        <v>507</v>
      </c>
    </row>
    <row r="116" spans="6:8" x14ac:dyDescent="0.25">
      <c r="F116" s="14">
        <v>8306</v>
      </c>
      <c r="G116" t="s">
        <v>1551</v>
      </c>
      <c r="H116" s="14">
        <f>VLOOKUP(Comuna[[#This Row],[Cod comuna]],'REG-PROV-COM'!A:C,3,0)</f>
        <v>508</v>
      </c>
    </row>
    <row r="117" spans="6:8" x14ac:dyDescent="0.25">
      <c r="F117" s="14">
        <v>8307</v>
      </c>
      <c r="G117" t="s">
        <v>1554</v>
      </c>
      <c r="H117" s="14">
        <f>VLOOKUP(Comuna[[#This Row],[Cod comuna]],'REG-PROV-COM'!A:C,3,0)</f>
        <v>509</v>
      </c>
    </row>
    <row r="118" spans="6:8" x14ac:dyDescent="0.25">
      <c r="F118" s="14">
        <v>8312</v>
      </c>
      <c r="G118" t="s">
        <v>1568</v>
      </c>
      <c r="H118" s="14">
        <f>VLOOKUP(Comuna[[#This Row],[Cod comuna]],'REG-PROV-COM'!A:C,3,0)</f>
        <v>514</v>
      </c>
    </row>
    <row r="119" spans="6:8" x14ac:dyDescent="0.25">
      <c r="F119" s="14">
        <v>9101</v>
      </c>
      <c r="G119" t="s">
        <v>1577</v>
      </c>
      <c r="H119" s="14">
        <f>VLOOKUP(Comuna[[#This Row],[Cod comuna]],'REG-PROV-COM'!A:C,3,0)</f>
        <v>517</v>
      </c>
    </row>
    <row r="120" spans="6:8" x14ac:dyDescent="0.25">
      <c r="F120" s="14">
        <v>9102</v>
      </c>
      <c r="G120" t="s">
        <v>1580</v>
      </c>
      <c r="H120" s="14">
        <f>VLOOKUP(Comuna[[#This Row],[Cod comuna]],'REG-PROV-COM'!A:C,3,0)</f>
        <v>518</v>
      </c>
    </row>
    <row r="121" spans="6:8" x14ac:dyDescent="0.25">
      <c r="F121" s="14">
        <v>9103</v>
      </c>
      <c r="G121" t="s">
        <v>1583</v>
      </c>
      <c r="H121" s="14">
        <f>VLOOKUP(Comuna[[#This Row],[Cod comuna]],'REG-PROV-COM'!A:C,3,0)</f>
        <v>519</v>
      </c>
    </row>
    <row r="122" spans="6:8" x14ac:dyDescent="0.25">
      <c r="F122" s="14">
        <v>9105</v>
      </c>
      <c r="G122" t="s">
        <v>1589</v>
      </c>
      <c r="H122" s="14">
        <f>VLOOKUP(Comuna[[#This Row],[Cod comuna]],'REG-PROV-COM'!A:C,3,0)</f>
        <v>521</v>
      </c>
    </row>
    <row r="123" spans="6:8" x14ac:dyDescent="0.25">
      <c r="F123" s="14">
        <v>9107</v>
      </c>
      <c r="G123" t="s">
        <v>1595</v>
      </c>
      <c r="H123" s="14">
        <f>VLOOKUP(Comuna[[#This Row],[Cod comuna]],'REG-PROV-COM'!A:C,3,0)</f>
        <v>523</v>
      </c>
    </row>
    <row r="124" spans="6:8" x14ac:dyDescent="0.25">
      <c r="F124" s="14">
        <v>9108</v>
      </c>
      <c r="G124" t="s">
        <v>1598</v>
      </c>
      <c r="H124" s="14">
        <f>VLOOKUP(Comuna[[#This Row],[Cod comuna]],'REG-PROV-COM'!A:C,3,0)</f>
        <v>524</v>
      </c>
    </row>
    <row r="125" spans="6:8" x14ac:dyDescent="0.25">
      <c r="F125" s="14">
        <v>9109</v>
      </c>
      <c r="G125" t="s">
        <v>1601</v>
      </c>
      <c r="H125" s="14">
        <f>VLOOKUP(Comuna[[#This Row],[Cod comuna]],'REG-PROV-COM'!A:C,3,0)</f>
        <v>525</v>
      </c>
    </row>
    <row r="126" spans="6:8" x14ac:dyDescent="0.25">
      <c r="F126" s="14">
        <v>9111</v>
      </c>
      <c r="G126" t="s">
        <v>1607</v>
      </c>
      <c r="H126" s="14">
        <f>VLOOKUP(Comuna[[#This Row],[Cod comuna]],'REG-PROV-COM'!A:C,3,0)</f>
        <v>527</v>
      </c>
    </row>
    <row r="127" spans="6:8" x14ac:dyDescent="0.25">
      <c r="F127" s="14">
        <v>9112</v>
      </c>
      <c r="G127" t="s">
        <v>1610</v>
      </c>
      <c r="H127" s="14">
        <f>VLOOKUP(Comuna[[#This Row],[Cod comuna]],'REG-PROV-COM'!A:C,3,0)</f>
        <v>528</v>
      </c>
    </row>
    <row r="128" spans="6:8" x14ac:dyDescent="0.25">
      <c r="F128" s="14">
        <v>9113</v>
      </c>
      <c r="G128" t="s">
        <v>1613</v>
      </c>
      <c r="H128" s="14">
        <f>VLOOKUP(Comuna[[#This Row],[Cod comuna]],'REG-PROV-COM'!A:C,3,0)</f>
        <v>529</v>
      </c>
    </row>
    <row r="129" spans="6:8" x14ac:dyDescent="0.25">
      <c r="F129" s="14">
        <v>9115</v>
      </c>
      <c r="G129" t="s">
        <v>1619</v>
      </c>
      <c r="H129" s="14">
        <f>VLOOKUP(Comuna[[#This Row],[Cod comuna]],'REG-PROV-COM'!A:C,3,0)</f>
        <v>531</v>
      </c>
    </row>
    <row r="130" spans="6:8" x14ac:dyDescent="0.25">
      <c r="F130" s="14">
        <v>9117</v>
      </c>
      <c r="G130" t="s">
        <v>1625</v>
      </c>
      <c r="H130" s="14">
        <f>VLOOKUP(Comuna[[#This Row],[Cod comuna]],'REG-PROV-COM'!A:C,3,0)</f>
        <v>533</v>
      </c>
    </row>
    <row r="131" spans="6:8" x14ac:dyDescent="0.25">
      <c r="F131" s="14">
        <v>9118</v>
      </c>
      <c r="G131" t="s">
        <v>1628</v>
      </c>
      <c r="H131" s="14">
        <f>VLOOKUP(Comuna[[#This Row],[Cod comuna]],'REG-PROV-COM'!A:C,3,0)</f>
        <v>534</v>
      </c>
    </row>
    <row r="132" spans="6:8" x14ac:dyDescent="0.25">
      <c r="F132" s="14">
        <v>9119</v>
      </c>
      <c r="G132" t="s">
        <v>1631</v>
      </c>
      <c r="H132" s="14">
        <f>VLOOKUP(Comuna[[#This Row],[Cod comuna]],'REG-PROV-COM'!A:C,3,0)</f>
        <v>535</v>
      </c>
    </row>
    <row r="133" spans="6:8" x14ac:dyDescent="0.25">
      <c r="F133" s="14">
        <v>9120</v>
      </c>
      <c r="G133" t="s">
        <v>1634</v>
      </c>
      <c r="H133" s="14">
        <f>VLOOKUP(Comuna[[#This Row],[Cod comuna]],'REG-PROV-COM'!A:C,3,0)</f>
        <v>536</v>
      </c>
    </row>
    <row r="134" spans="6:8" x14ac:dyDescent="0.25">
      <c r="F134" s="14">
        <v>9201</v>
      </c>
      <c r="G134" t="s">
        <v>1640</v>
      </c>
      <c r="H134" s="14">
        <f>VLOOKUP(Comuna[[#This Row],[Cod comuna]],'REG-PROV-COM'!A:C,3,0)</f>
        <v>538</v>
      </c>
    </row>
    <row r="135" spans="6:8" x14ac:dyDescent="0.25">
      <c r="F135" s="14">
        <v>9202</v>
      </c>
      <c r="G135" t="s">
        <v>1643</v>
      </c>
      <c r="H135" s="14">
        <f>VLOOKUP(Comuna[[#This Row],[Cod comuna]],'REG-PROV-COM'!A:C,3,0)</f>
        <v>539</v>
      </c>
    </row>
    <row r="136" spans="6:8" x14ac:dyDescent="0.25">
      <c r="F136" s="14">
        <v>9203</v>
      </c>
      <c r="G136" t="s">
        <v>1646</v>
      </c>
      <c r="H136" s="14">
        <f>VLOOKUP(Comuna[[#This Row],[Cod comuna]],'REG-PROV-COM'!A:C,3,0)</f>
        <v>540</v>
      </c>
    </row>
    <row r="137" spans="6:8" x14ac:dyDescent="0.25">
      <c r="F137" s="14">
        <v>9204</v>
      </c>
      <c r="G137" t="s">
        <v>1649</v>
      </c>
      <c r="H137" s="14">
        <f>VLOOKUP(Comuna[[#This Row],[Cod comuna]],'REG-PROV-COM'!A:C,3,0)</f>
        <v>541</v>
      </c>
    </row>
    <row r="138" spans="6:8" x14ac:dyDescent="0.25">
      <c r="F138" s="14">
        <v>9206</v>
      </c>
      <c r="G138" t="s">
        <v>1655</v>
      </c>
      <c r="H138" s="14">
        <f>VLOOKUP(Comuna[[#This Row],[Cod comuna]],'REG-PROV-COM'!A:C,3,0)</f>
        <v>543</v>
      </c>
    </row>
    <row r="139" spans="6:8" x14ac:dyDescent="0.25">
      <c r="F139" s="14">
        <v>9207</v>
      </c>
      <c r="G139" t="s">
        <v>1658</v>
      </c>
      <c r="H139" s="14">
        <f>VLOOKUP(Comuna[[#This Row],[Cod comuna]],'REG-PROV-COM'!A:C,3,0)</f>
        <v>544</v>
      </c>
    </row>
    <row r="140" spans="6:8" x14ac:dyDescent="0.25">
      <c r="F140" s="14">
        <v>9208</v>
      </c>
      <c r="G140" t="s">
        <v>1661</v>
      </c>
      <c r="H140" s="14">
        <f>VLOOKUP(Comuna[[#This Row],[Cod comuna]],'REG-PROV-COM'!A:C,3,0)</f>
        <v>545</v>
      </c>
    </row>
    <row r="141" spans="6:8" x14ac:dyDescent="0.25">
      <c r="F141" s="14">
        <v>9209</v>
      </c>
      <c r="G141" t="s">
        <v>1664</v>
      </c>
      <c r="H141" s="14">
        <f>VLOOKUP(Comuna[[#This Row],[Cod comuna]],'REG-PROV-COM'!A:C,3,0)</f>
        <v>546</v>
      </c>
    </row>
    <row r="142" spans="6:8" x14ac:dyDescent="0.25">
      <c r="F142" s="14">
        <v>9210</v>
      </c>
      <c r="G142" t="s">
        <v>13784</v>
      </c>
      <c r="H142" s="14">
        <f>VLOOKUP(Comuna[[#This Row],[Cod comuna]],'REG-PROV-COM'!A:C,3,0)</f>
        <v>547</v>
      </c>
    </row>
    <row r="143" spans="6:8" x14ac:dyDescent="0.25">
      <c r="F143" s="14">
        <v>9211</v>
      </c>
      <c r="G143" t="s">
        <v>1670</v>
      </c>
      <c r="H143" s="14">
        <f>VLOOKUP(Comuna[[#This Row],[Cod comuna]],'REG-PROV-COM'!A:C,3,0)</f>
        <v>548</v>
      </c>
    </row>
    <row r="144" spans="6:8" x14ac:dyDescent="0.25">
      <c r="F144" s="14">
        <v>10101</v>
      </c>
      <c r="G144" t="s">
        <v>1673</v>
      </c>
      <c r="H144" s="14">
        <f>VLOOKUP(Comuna[[#This Row],[Cod comuna]],'REG-PROV-COM'!A:C,3,0)</f>
        <v>549</v>
      </c>
    </row>
    <row r="145" spans="6:8" x14ac:dyDescent="0.25">
      <c r="F145" s="14">
        <v>10102</v>
      </c>
      <c r="G145" t="s">
        <v>1676</v>
      </c>
      <c r="H145" s="14">
        <f>VLOOKUP(Comuna[[#This Row],[Cod comuna]],'REG-PROV-COM'!A:C,3,0)</f>
        <v>550</v>
      </c>
    </row>
    <row r="146" spans="6:8" x14ac:dyDescent="0.25">
      <c r="F146" s="14">
        <v>10104</v>
      </c>
      <c r="G146" t="s">
        <v>1682</v>
      </c>
      <c r="H146" s="14">
        <f>VLOOKUP(Comuna[[#This Row],[Cod comuna]],'REG-PROV-COM'!A:C,3,0)</f>
        <v>552</v>
      </c>
    </row>
    <row r="147" spans="6:8" x14ac:dyDescent="0.25">
      <c r="F147" s="14">
        <v>10105</v>
      </c>
      <c r="G147" t="s">
        <v>1685</v>
      </c>
      <c r="H147" s="14">
        <f>VLOOKUP(Comuna[[#This Row],[Cod comuna]],'REG-PROV-COM'!A:C,3,0)</f>
        <v>553</v>
      </c>
    </row>
    <row r="148" spans="6:8" x14ac:dyDescent="0.25">
      <c r="F148" s="14">
        <v>10107</v>
      </c>
      <c r="G148" t="s">
        <v>1691</v>
      </c>
      <c r="H148" s="14">
        <f>VLOOKUP(Comuna[[#This Row],[Cod comuna]],'REG-PROV-COM'!A:C,3,0)</f>
        <v>555</v>
      </c>
    </row>
    <row r="149" spans="6:8" x14ac:dyDescent="0.25">
      <c r="F149" s="14">
        <v>10108</v>
      </c>
      <c r="G149" t="s">
        <v>1694</v>
      </c>
      <c r="H149" s="14">
        <f>VLOOKUP(Comuna[[#This Row],[Cod comuna]],'REG-PROV-COM'!A:C,3,0)</f>
        <v>556</v>
      </c>
    </row>
    <row r="150" spans="6:8" x14ac:dyDescent="0.25">
      <c r="F150" s="14">
        <v>10109</v>
      </c>
      <c r="G150" t="s">
        <v>1697</v>
      </c>
      <c r="H150" s="14">
        <f>VLOOKUP(Comuna[[#This Row],[Cod comuna]],'REG-PROV-COM'!A:C,3,0)</f>
        <v>557</v>
      </c>
    </row>
    <row r="151" spans="6:8" x14ac:dyDescent="0.25">
      <c r="F151" s="14">
        <v>10201</v>
      </c>
      <c r="G151" t="s">
        <v>1700</v>
      </c>
      <c r="H151" s="14">
        <f>VLOOKUP(Comuna[[#This Row],[Cod comuna]],'REG-PROV-COM'!A:C,3,0)</f>
        <v>558</v>
      </c>
    </row>
    <row r="152" spans="6:8" x14ac:dyDescent="0.25">
      <c r="F152" s="14">
        <v>10202</v>
      </c>
      <c r="G152" t="s">
        <v>1703</v>
      </c>
      <c r="H152" s="14">
        <f>VLOOKUP(Comuna[[#This Row],[Cod comuna]],'REG-PROV-COM'!A:C,3,0)</f>
        <v>559</v>
      </c>
    </row>
    <row r="153" spans="6:8" x14ac:dyDescent="0.25">
      <c r="F153" s="14">
        <v>10203</v>
      </c>
      <c r="G153" t="s">
        <v>1706</v>
      </c>
      <c r="H153" s="14">
        <f>VLOOKUP(Comuna[[#This Row],[Cod comuna]],'REG-PROV-COM'!A:C,3,0)</f>
        <v>560</v>
      </c>
    </row>
    <row r="154" spans="6:8" x14ac:dyDescent="0.25">
      <c r="F154" s="14">
        <v>10205</v>
      </c>
      <c r="G154" t="s">
        <v>1712</v>
      </c>
      <c r="H154" s="14">
        <f>VLOOKUP(Comuna[[#This Row],[Cod comuna]],'REG-PROV-COM'!A:C,3,0)</f>
        <v>562</v>
      </c>
    </row>
    <row r="155" spans="6:8" x14ac:dyDescent="0.25">
      <c r="F155" s="14">
        <v>10208</v>
      </c>
      <c r="G155" t="s">
        <v>10710</v>
      </c>
      <c r="H155" s="14">
        <f>VLOOKUP(Comuna[[#This Row],[Cod comuna]],'REG-PROV-COM'!A:C,3,0)</f>
        <v>565</v>
      </c>
    </row>
    <row r="156" spans="6:8" x14ac:dyDescent="0.25">
      <c r="F156" s="14">
        <v>10209</v>
      </c>
      <c r="G156" t="s">
        <v>1724</v>
      </c>
      <c r="H156" s="14">
        <f>VLOOKUP(Comuna[[#This Row],[Cod comuna]],'REG-PROV-COM'!A:C,3,0)</f>
        <v>566</v>
      </c>
    </row>
    <row r="157" spans="6:8" x14ac:dyDescent="0.25">
      <c r="F157" s="14">
        <v>10210</v>
      </c>
      <c r="G157" t="s">
        <v>1727</v>
      </c>
      <c r="H157" s="14">
        <f>VLOOKUP(Comuna[[#This Row],[Cod comuna]],'REG-PROV-COM'!A:C,3,0)</f>
        <v>567</v>
      </c>
    </row>
    <row r="158" spans="6:8" x14ac:dyDescent="0.25">
      <c r="F158" s="14">
        <v>10301</v>
      </c>
      <c r="G158" t="s">
        <v>1730</v>
      </c>
      <c r="H158" s="14">
        <f>VLOOKUP(Comuna[[#This Row],[Cod comuna]],'REG-PROV-COM'!A:C,3,0)</f>
        <v>568</v>
      </c>
    </row>
    <row r="159" spans="6:8" x14ac:dyDescent="0.25">
      <c r="F159" s="14">
        <v>10302</v>
      </c>
      <c r="G159" t="s">
        <v>1733</v>
      </c>
      <c r="H159" s="14">
        <f>VLOOKUP(Comuna[[#This Row],[Cod comuna]],'REG-PROV-COM'!A:C,3,0)</f>
        <v>569</v>
      </c>
    </row>
    <row r="160" spans="6:8" x14ac:dyDescent="0.25">
      <c r="F160" s="14">
        <v>10303</v>
      </c>
      <c r="G160" t="s">
        <v>1736</v>
      </c>
      <c r="H160" s="14">
        <f>VLOOKUP(Comuna[[#This Row],[Cod comuna]],'REG-PROV-COM'!A:C,3,0)</f>
        <v>570</v>
      </c>
    </row>
    <row r="161" spans="6:8" x14ac:dyDescent="0.25">
      <c r="F161" s="14">
        <v>10305</v>
      </c>
      <c r="G161" t="s">
        <v>13785</v>
      </c>
      <c r="H161" s="14">
        <f>VLOOKUP(Comuna[[#This Row],[Cod comuna]],'REG-PROV-COM'!A:C,3,0)</f>
        <v>572</v>
      </c>
    </row>
    <row r="162" spans="6:8" x14ac:dyDescent="0.25">
      <c r="F162" s="14">
        <v>10306</v>
      </c>
      <c r="G162" t="s">
        <v>13786</v>
      </c>
      <c r="H162" s="14">
        <f>VLOOKUP(Comuna[[#This Row],[Cod comuna]],'REG-PROV-COM'!A:C,3,0)</f>
        <v>573</v>
      </c>
    </row>
    <row r="163" spans="6:8" x14ac:dyDescent="0.25">
      <c r="F163" s="14">
        <v>10307</v>
      </c>
      <c r="G163" t="s">
        <v>1748</v>
      </c>
      <c r="H163" s="14">
        <f>VLOOKUP(Comuna[[#This Row],[Cod comuna]],'REG-PROV-COM'!A:C,3,0)</f>
        <v>574</v>
      </c>
    </row>
    <row r="164" spans="6:8" x14ac:dyDescent="0.25">
      <c r="F164" s="14">
        <v>10403</v>
      </c>
      <c r="G164" t="s">
        <v>1757</v>
      </c>
      <c r="H164" s="14">
        <f>VLOOKUP(Comuna[[#This Row],[Cod comuna]],'REG-PROV-COM'!A:C,3,0)</f>
        <v>577</v>
      </c>
    </row>
    <row r="165" spans="6:8" x14ac:dyDescent="0.25">
      <c r="F165" s="14">
        <v>11101</v>
      </c>
      <c r="G165" t="s">
        <v>1763</v>
      </c>
      <c r="H165" s="14">
        <f>VLOOKUP(Comuna[[#This Row],[Cod comuna]],'REG-PROV-COM'!A:C,3,0)</f>
        <v>579</v>
      </c>
    </row>
    <row r="166" spans="6:8" x14ac:dyDescent="0.25">
      <c r="F166" s="14">
        <v>11201</v>
      </c>
      <c r="G166" t="s">
        <v>1769</v>
      </c>
      <c r="H166" s="14">
        <f>VLOOKUP(Comuna[[#This Row],[Cod comuna]],'REG-PROV-COM'!A:C,3,0)</f>
        <v>581</v>
      </c>
    </row>
    <row r="167" spans="6:8" x14ac:dyDescent="0.25">
      <c r="F167" s="14">
        <v>11202</v>
      </c>
      <c r="G167" t="s">
        <v>1772</v>
      </c>
      <c r="H167" s="14">
        <f>VLOOKUP(Comuna[[#This Row],[Cod comuna]],'REG-PROV-COM'!A:C,3,0)</f>
        <v>582</v>
      </c>
    </row>
    <row r="168" spans="6:8" x14ac:dyDescent="0.25">
      <c r="F168" s="14">
        <v>11203</v>
      </c>
      <c r="G168" t="s">
        <v>1775</v>
      </c>
      <c r="H168" s="14">
        <f>VLOOKUP(Comuna[[#This Row],[Cod comuna]],'REG-PROV-COM'!A:C,3,0)</f>
        <v>583</v>
      </c>
    </row>
    <row r="169" spans="6:8" x14ac:dyDescent="0.25">
      <c r="F169" s="14">
        <v>11301</v>
      </c>
      <c r="G169" t="s">
        <v>1778</v>
      </c>
      <c r="H169" s="14">
        <f>VLOOKUP(Comuna[[#This Row],[Cod comuna]],'REG-PROV-COM'!A:C,3,0)</f>
        <v>584</v>
      </c>
    </row>
    <row r="170" spans="6:8" x14ac:dyDescent="0.25">
      <c r="F170" s="14">
        <v>11401</v>
      </c>
      <c r="G170" t="s">
        <v>1787</v>
      </c>
      <c r="H170" s="14">
        <f>VLOOKUP(Comuna[[#This Row],[Cod comuna]],'REG-PROV-COM'!A:C,3,0)</f>
        <v>587</v>
      </c>
    </row>
    <row r="171" spans="6:8" x14ac:dyDescent="0.25">
      <c r="F171" s="14">
        <v>12101</v>
      </c>
      <c r="G171" t="s">
        <v>1793</v>
      </c>
      <c r="H171" s="14">
        <f>VLOOKUP(Comuna[[#This Row],[Cod comuna]],'REG-PROV-COM'!A:C,3,0)</f>
        <v>589</v>
      </c>
    </row>
    <row r="172" spans="6:8" x14ac:dyDescent="0.25">
      <c r="F172" s="14">
        <v>12301</v>
      </c>
      <c r="G172" t="s">
        <v>1810</v>
      </c>
      <c r="H172" s="14">
        <f>VLOOKUP(Comuna[[#This Row],[Cod comuna]],'REG-PROV-COM'!A:C,3,0)</f>
        <v>595</v>
      </c>
    </row>
    <row r="173" spans="6:8" x14ac:dyDescent="0.25">
      <c r="F173" s="14">
        <v>12401</v>
      </c>
      <c r="G173" t="s">
        <v>1819</v>
      </c>
      <c r="H173" s="14">
        <f>VLOOKUP(Comuna[[#This Row],[Cod comuna]],'REG-PROV-COM'!A:C,3,0)</f>
        <v>598</v>
      </c>
    </row>
    <row r="174" spans="6:8" x14ac:dyDescent="0.25">
      <c r="F174" s="14">
        <v>13101</v>
      </c>
      <c r="G174" t="s">
        <v>892</v>
      </c>
      <c r="H174" s="14">
        <f>VLOOKUP(Comuna[[#This Row],[Cod comuna]],'REG-PROV-COM'!A:C,3,0)</f>
        <v>600</v>
      </c>
    </row>
    <row r="175" spans="6:8" x14ac:dyDescent="0.25">
      <c r="F175" s="14">
        <v>13102</v>
      </c>
      <c r="G175" t="s">
        <v>1827</v>
      </c>
      <c r="H175" s="14">
        <f>VLOOKUP(Comuna[[#This Row],[Cod comuna]],'REG-PROV-COM'!A:C,3,0)</f>
        <v>601</v>
      </c>
    </row>
    <row r="176" spans="6:8" x14ac:dyDescent="0.25">
      <c r="F176" s="14">
        <v>13103</v>
      </c>
      <c r="G176" t="s">
        <v>1830</v>
      </c>
      <c r="H176" s="14">
        <f>VLOOKUP(Comuna[[#This Row],[Cod comuna]],'REG-PROV-COM'!A:C,3,0)</f>
        <v>602</v>
      </c>
    </row>
    <row r="177" spans="6:8" x14ac:dyDescent="0.25">
      <c r="F177" s="14">
        <v>13104</v>
      </c>
      <c r="G177" t="s">
        <v>1833</v>
      </c>
      <c r="H177" s="14">
        <f>VLOOKUP(Comuna[[#This Row],[Cod comuna]],'REG-PROV-COM'!A:C,3,0)</f>
        <v>603</v>
      </c>
    </row>
    <row r="178" spans="6:8" x14ac:dyDescent="0.25">
      <c r="F178" s="14">
        <v>13105</v>
      </c>
      <c r="G178" t="s">
        <v>1836</v>
      </c>
      <c r="H178" s="14">
        <f>VLOOKUP(Comuna[[#This Row],[Cod comuna]],'REG-PROV-COM'!A:C,3,0)</f>
        <v>604</v>
      </c>
    </row>
    <row r="179" spans="6:8" x14ac:dyDescent="0.25">
      <c r="F179" s="14">
        <v>13106</v>
      </c>
      <c r="G179" t="s">
        <v>1839</v>
      </c>
      <c r="H179" s="14">
        <f>VLOOKUP(Comuna[[#This Row],[Cod comuna]],'REG-PROV-COM'!A:C,3,0)</f>
        <v>605</v>
      </c>
    </row>
    <row r="180" spans="6:8" x14ac:dyDescent="0.25">
      <c r="F180" s="14">
        <v>13107</v>
      </c>
      <c r="G180" t="s">
        <v>1842</v>
      </c>
      <c r="H180" s="14">
        <f>VLOOKUP(Comuna[[#This Row],[Cod comuna]],'REG-PROV-COM'!A:C,3,0)</f>
        <v>606</v>
      </c>
    </row>
    <row r="181" spans="6:8" x14ac:dyDescent="0.25">
      <c r="F181" s="14">
        <v>13108</v>
      </c>
      <c r="G181" t="s">
        <v>847</v>
      </c>
      <c r="H181" s="77">
        <f>VLOOKUP(Comuna[[#This Row],[Cod comuna]],'REG-PROV-COM'!A:C,3,0)</f>
        <v>607</v>
      </c>
    </row>
    <row r="182" spans="6:8" x14ac:dyDescent="0.25">
      <c r="F182" s="14">
        <v>13109</v>
      </c>
      <c r="G182" t="s">
        <v>1847</v>
      </c>
      <c r="H182" s="77">
        <f>VLOOKUP(Comuna[[#This Row],[Cod comuna]],'REG-PROV-COM'!A:C,3,0)</f>
        <v>608</v>
      </c>
    </row>
    <row r="183" spans="6:8" x14ac:dyDescent="0.25">
      <c r="F183" s="14">
        <v>13110</v>
      </c>
      <c r="G183" t="s">
        <v>1850</v>
      </c>
      <c r="H183" s="77">
        <f>VLOOKUP(Comuna[[#This Row],[Cod comuna]],'REG-PROV-COM'!A:C,3,0)</f>
        <v>609</v>
      </c>
    </row>
    <row r="184" spans="6:8" x14ac:dyDescent="0.25">
      <c r="F184" s="14">
        <v>13111</v>
      </c>
      <c r="G184" t="s">
        <v>1853</v>
      </c>
      <c r="H184" s="77">
        <f>VLOOKUP(Comuna[[#This Row],[Cod comuna]],'REG-PROV-COM'!A:C,3,0)</f>
        <v>610</v>
      </c>
    </row>
    <row r="185" spans="6:8" x14ac:dyDescent="0.25">
      <c r="F185" s="14">
        <v>13112</v>
      </c>
      <c r="G185" t="s">
        <v>1856</v>
      </c>
      <c r="H185" s="77">
        <f>VLOOKUP(Comuna[[#This Row],[Cod comuna]],'REG-PROV-COM'!A:C,3,0)</f>
        <v>611</v>
      </c>
    </row>
    <row r="186" spans="6:8" x14ac:dyDescent="0.25">
      <c r="F186" s="14">
        <v>13113</v>
      </c>
      <c r="G186" t="s">
        <v>1859</v>
      </c>
      <c r="H186" s="77">
        <f>VLOOKUP(Comuna[[#This Row],[Cod comuna]],'REG-PROV-COM'!A:C,3,0)</f>
        <v>612</v>
      </c>
    </row>
    <row r="187" spans="6:8" x14ac:dyDescent="0.25">
      <c r="F187" s="14">
        <v>13114</v>
      </c>
      <c r="G187" t="s">
        <v>1862</v>
      </c>
      <c r="H187" s="77">
        <f>VLOOKUP(Comuna[[#This Row],[Cod comuna]],'REG-PROV-COM'!A:C,3,0)</f>
        <v>613</v>
      </c>
    </row>
    <row r="188" spans="6:8" x14ac:dyDescent="0.25">
      <c r="F188" s="14">
        <v>13115</v>
      </c>
      <c r="G188" t="s">
        <v>1865</v>
      </c>
      <c r="H188" s="77">
        <f>VLOOKUP(Comuna[[#This Row],[Cod comuna]],'REG-PROV-COM'!A:C,3,0)</f>
        <v>614</v>
      </c>
    </row>
    <row r="189" spans="6:8" x14ac:dyDescent="0.25">
      <c r="F189" s="14">
        <v>13116</v>
      </c>
      <c r="G189" t="s">
        <v>1868</v>
      </c>
      <c r="H189" s="77">
        <f>VLOOKUP(Comuna[[#This Row],[Cod comuna]],'REG-PROV-COM'!A:C,3,0)</f>
        <v>615</v>
      </c>
    </row>
    <row r="190" spans="6:8" x14ac:dyDescent="0.25">
      <c r="F190" s="14">
        <v>13117</v>
      </c>
      <c r="G190" t="s">
        <v>1871</v>
      </c>
      <c r="H190" s="77">
        <f>VLOOKUP(Comuna[[#This Row],[Cod comuna]],'REG-PROV-COM'!A:C,3,0)</f>
        <v>616</v>
      </c>
    </row>
    <row r="191" spans="6:8" x14ac:dyDescent="0.25">
      <c r="F191" s="14">
        <v>13118</v>
      </c>
      <c r="G191" t="s">
        <v>1874</v>
      </c>
      <c r="H191" s="77">
        <f>VLOOKUP(Comuna[[#This Row],[Cod comuna]],'REG-PROV-COM'!A:C,3,0)</f>
        <v>617</v>
      </c>
    </row>
    <row r="192" spans="6:8" x14ac:dyDescent="0.25">
      <c r="F192" s="14">
        <v>13119</v>
      </c>
      <c r="G192" t="s">
        <v>1877</v>
      </c>
      <c r="H192" s="77">
        <f>VLOOKUP(Comuna[[#This Row],[Cod comuna]],'REG-PROV-COM'!A:C,3,0)</f>
        <v>618</v>
      </c>
    </row>
    <row r="193" spans="6:8" x14ac:dyDescent="0.25">
      <c r="F193" s="14">
        <v>13120</v>
      </c>
      <c r="G193" t="s">
        <v>1880</v>
      </c>
      <c r="H193" s="77">
        <f>VLOOKUP(Comuna[[#This Row],[Cod comuna]],'REG-PROV-COM'!A:C,3,0)</f>
        <v>619</v>
      </c>
    </row>
    <row r="194" spans="6:8" x14ac:dyDescent="0.25">
      <c r="F194" s="14">
        <v>13121</v>
      </c>
      <c r="G194" t="s">
        <v>1883</v>
      </c>
      <c r="H194" s="77">
        <f>VLOOKUP(Comuna[[#This Row],[Cod comuna]],'REG-PROV-COM'!A:C,3,0)</f>
        <v>620</v>
      </c>
    </row>
    <row r="195" spans="6:8" x14ac:dyDescent="0.25">
      <c r="F195" s="14">
        <v>13122</v>
      </c>
      <c r="G195" t="s">
        <v>1886</v>
      </c>
      <c r="H195" s="77">
        <f>VLOOKUP(Comuna[[#This Row],[Cod comuna]],'REG-PROV-COM'!A:C,3,0)</f>
        <v>621</v>
      </c>
    </row>
    <row r="196" spans="6:8" x14ac:dyDescent="0.25">
      <c r="F196" s="14">
        <v>13123</v>
      </c>
      <c r="G196" t="s">
        <v>1889</v>
      </c>
      <c r="H196" s="77">
        <f>VLOOKUP(Comuna[[#This Row],[Cod comuna]],'REG-PROV-COM'!A:C,3,0)</f>
        <v>622</v>
      </c>
    </row>
    <row r="197" spans="6:8" x14ac:dyDescent="0.25">
      <c r="F197" s="14">
        <v>13124</v>
      </c>
      <c r="G197" t="s">
        <v>1892</v>
      </c>
      <c r="H197" s="77">
        <f>VLOOKUP(Comuna[[#This Row],[Cod comuna]],'REG-PROV-COM'!A:C,3,0)</f>
        <v>623</v>
      </c>
    </row>
    <row r="198" spans="6:8" x14ac:dyDescent="0.25">
      <c r="F198" s="14">
        <v>13125</v>
      </c>
      <c r="G198" t="s">
        <v>1895</v>
      </c>
      <c r="H198" s="77">
        <f>VLOOKUP(Comuna[[#This Row],[Cod comuna]],'REG-PROV-COM'!A:C,3,0)</f>
        <v>624</v>
      </c>
    </row>
    <row r="199" spans="6:8" x14ac:dyDescent="0.25">
      <c r="F199" s="14">
        <v>13126</v>
      </c>
      <c r="G199" t="s">
        <v>1898</v>
      </c>
      <c r="H199" s="77">
        <f>VLOOKUP(Comuna[[#This Row],[Cod comuna]],'REG-PROV-COM'!A:C,3,0)</f>
        <v>625</v>
      </c>
    </row>
    <row r="200" spans="6:8" x14ac:dyDescent="0.25">
      <c r="F200" s="14">
        <v>13127</v>
      </c>
      <c r="G200" t="s">
        <v>1901</v>
      </c>
      <c r="H200" s="77">
        <f>VLOOKUP(Comuna[[#This Row],[Cod comuna]],'REG-PROV-COM'!A:C,3,0)</f>
        <v>626</v>
      </c>
    </row>
    <row r="201" spans="6:8" x14ac:dyDescent="0.25">
      <c r="F201" s="14">
        <v>13128</v>
      </c>
      <c r="G201" t="s">
        <v>1904</v>
      </c>
      <c r="H201" s="77">
        <f>VLOOKUP(Comuna[[#This Row],[Cod comuna]],'REG-PROV-COM'!A:C,3,0)</f>
        <v>627</v>
      </c>
    </row>
    <row r="202" spans="6:8" x14ac:dyDescent="0.25">
      <c r="F202" s="14">
        <v>13129</v>
      </c>
      <c r="G202" t="s">
        <v>1907</v>
      </c>
      <c r="H202" s="77">
        <f>VLOOKUP(Comuna[[#This Row],[Cod comuna]],'REG-PROV-COM'!A:C,3,0)</f>
        <v>628</v>
      </c>
    </row>
    <row r="203" spans="6:8" x14ac:dyDescent="0.25">
      <c r="F203" s="14">
        <v>13130</v>
      </c>
      <c r="G203" t="s">
        <v>1029</v>
      </c>
      <c r="H203" s="77">
        <f>VLOOKUP(Comuna[[#This Row],[Cod comuna]],'REG-PROV-COM'!A:C,3,0)</f>
        <v>629</v>
      </c>
    </row>
    <row r="204" spans="6:8" x14ac:dyDescent="0.25">
      <c r="F204" s="14">
        <v>13131</v>
      </c>
      <c r="G204" t="s">
        <v>1912</v>
      </c>
      <c r="H204" s="77">
        <f>VLOOKUP(Comuna[[#This Row],[Cod comuna]],'REG-PROV-COM'!A:C,3,0)</f>
        <v>630</v>
      </c>
    </row>
    <row r="205" spans="6:8" x14ac:dyDescent="0.25">
      <c r="F205" s="14">
        <v>13132</v>
      </c>
      <c r="G205" t="s">
        <v>1915</v>
      </c>
      <c r="H205" s="77">
        <f>VLOOKUP(Comuna[[#This Row],[Cod comuna]],'REG-PROV-COM'!A:C,3,0)</f>
        <v>631</v>
      </c>
    </row>
    <row r="206" spans="6:8" x14ac:dyDescent="0.25">
      <c r="F206" s="14">
        <v>13201</v>
      </c>
      <c r="G206" t="s">
        <v>1918</v>
      </c>
      <c r="H206" s="77">
        <f>VLOOKUP(Comuna[[#This Row],[Cod comuna]],'REG-PROV-COM'!A:C,3,0)</f>
        <v>632</v>
      </c>
    </row>
    <row r="207" spans="6:8" x14ac:dyDescent="0.25">
      <c r="F207" s="14">
        <v>13202</v>
      </c>
      <c r="G207" t="s">
        <v>1921</v>
      </c>
      <c r="H207" s="77">
        <f>VLOOKUP(Comuna[[#This Row],[Cod comuna]],'REG-PROV-COM'!A:C,3,0)</f>
        <v>633</v>
      </c>
    </row>
    <row r="208" spans="6:8" x14ac:dyDescent="0.25">
      <c r="F208" s="14">
        <v>13203</v>
      </c>
      <c r="G208" t="s">
        <v>1924</v>
      </c>
      <c r="H208" s="77">
        <f>VLOOKUP(Comuna[[#This Row],[Cod comuna]],'REG-PROV-COM'!A:C,3,0)</f>
        <v>634</v>
      </c>
    </row>
    <row r="209" spans="6:8" x14ac:dyDescent="0.25">
      <c r="F209" s="14">
        <v>13301</v>
      </c>
      <c r="G209" t="s">
        <v>1927</v>
      </c>
      <c r="H209" s="77">
        <f>VLOOKUP(Comuna[[#This Row],[Cod comuna]],'REG-PROV-COM'!A:C,3,0)</f>
        <v>635</v>
      </c>
    </row>
    <row r="210" spans="6:8" x14ac:dyDescent="0.25">
      <c r="F210" s="14">
        <v>13302</v>
      </c>
      <c r="G210" t="s">
        <v>1930</v>
      </c>
      <c r="H210" s="77">
        <f>VLOOKUP(Comuna[[#This Row],[Cod comuna]],'REG-PROV-COM'!A:C,3,0)</f>
        <v>636</v>
      </c>
    </row>
    <row r="211" spans="6:8" x14ac:dyDescent="0.25">
      <c r="F211" s="14">
        <v>13303</v>
      </c>
      <c r="G211" t="s">
        <v>1933</v>
      </c>
      <c r="H211" s="77">
        <f>VLOOKUP(Comuna[[#This Row],[Cod comuna]],'REG-PROV-COM'!A:C,3,0)</f>
        <v>637</v>
      </c>
    </row>
    <row r="212" spans="6:8" x14ac:dyDescent="0.25">
      <c r="F212" s="14">
        <v>13401</v>
      </c>
      <c r="G212" t="s">
        <v>1936</v>
      </c>
      <c r="H212" s="77">
        <f>VLOOKUP(Comuna[[#This Row],[Cod comuna]],'REG-PROV-COM'!A:C,3,0)</f>
        <v>638</v>
      </c>
    </row>
    <row r="213" spans="6:8" x14ac:dyDescent="0.25">
      <c r="F213" s="14">
        <v>13402</v>
      </c>
      <c r="G213" t="s">
        <v>1939</v>
      </c>
      <c r="H213" s="77">
        <f>VLOOKUP(Comuna[[#This Row],[Cod comuna]],'REG-PROV-COM'!A:C,3,0)</f>
        <v>639</v>
      </c>
    </row>
    <row r="214" spans="6:8" x14ac:dyDescent="0.25">
      <c r="F214" s="14">
        <v>13403</v>
      </c>
      <c r="G214" t="s">
        <v>13788</v>
      </c>
      <c r="H214" s="77">
        <f>VLOOKUP(Comuna[[#This Row],[Cod comuna]],'REG-PROV-COM'!A:C,3,0)</f>
        <v>640</v>
      </c>
    </row>
    <row r="215" spans="6:8" x14ac:dyDescent="0.25">
      <c r="F215" s="14">
        <v>13404</v>
      </c>
      <c r="G215" t="s">
        <v>1945</v>
      </c>
      <c r="H215" s="77">
        <f>VLOOKUP(Comuna[[#This Row],[Cod comuna]],'REG-PROV-COM'!A:C,3,0)</f>
        <v>641</v>
      </c>
    </row>
    <row r="216" spans="6:8" x14ac:dyDescent="0.25">
      <c r="F216" s="14">
        <v>13501</v>
      </c>
      <c r="G216" t="s">
        <v>1948</v>
      </c>
      <c r="H216" s="77">
        <f>VLOOKUP(Comuna[[#This Row],[Cod comuna]],'REG-PROV-COM'!A:C,3,0)</f>
        <v>642</v>
      </c>
    </row>
    <row r="217" spans="6:8" x14ac:dyDescent="0.25">
      <c r="F217" s="14">
        <v>13601</v>
      </c>
      <c r="G217" t="s">
        <v>1963</v>
      </c>
      <c r="H217" s="77">
        <f>VLOOKUP(Comuna[[#This Row],[Cod comuna]],'REG-PROV-COM'!A:C,3,0)</f>
        <v>647</v>
      </c>
    </row>
    <row r="218" spans="6:8" x14ac:dyDescent="0.25">
      <c r="F218" s="14">
        <v>13602</v>
      </c>
      <c r="G218" t="s">
        <v>1966</v>
      </c>
      <c r="H218" s="77">
        <f>VLOOKUP(Comuna[[#This Row],[Cod comuna]],'REG-PROV-COM'!A:C,3,0)</f>
        <v>648</v>
      </c>
    </row>
    <row r="219" spans="6:8" x14ac:dyDescent="0.25">
      <c r="F219" s="14">
        <v>13603</v>
      </c>
      <c r="G219" t="s">
        <v>1969</v>
      </c>
      <c r="H219" s="77">
        <f>VLOOKUP(Comuna[[#This Row],[Cod comuna]],'REG-PROV-COM'!A:C,3,0)</f>
        <v>649</v>
      </c>
    </row>
    <row r="220" spans="6:8" x14ac:dyDescent="0.25">
      <c r="F220" s="14">
        <v>13604</v>
      </c>
      <c r="G220" t="s">
        <v>1972</v>
      </c>
      <c r="H220" s="77">
        <f>VLOOKUP(Comuna[[#This Row],[Cod comuna]],'REG-PROV-COM'!A:C,3,0)</f>
        <v>650</v>
      </c>
    </row>
    <row r="221" spans="6:8" x14ac:dyDescent="0.25">
      <c r="F221" s="14">
        <v>13605</v>
      </c>
      <c r="G221" t="s">
        <v>1975</v>
      </c>
      <c r="H221" s="77">
        <f>VLOOKUP(Comuna[[#This Row],[Cod comuna]],'REG-PROV-COM'!A:C,3,0)</f>
        <v>651</v>
      </c>
    </row>
    <row r="222" spans="6:8" x14ac:dyDescent="0.25">
      <c r="F222" s="14">
        <v>14101</v>
      </c>
      <c r="G222" t="s">
        <v>1978</v>
      </c>
      <c r="H222" s="77">
        <f>VLOOKUP(Comuna[[#This Row],[Cod comuna]],'REG-PROV-COM'!A:C,3,0)</f>
        <v>652</v>
      </c>
    </row>
    <row r="223" spans="6:8" x14ac:dyDescent="0.25">
      <c r="F223" s="14">
        <v>14103</v>
      </c>
      <c r="G223" t="s">
        <v>1984</v>
      </c>
      <c r="H223" s="77">
        <f>VLOOKUP(Comuna[[#This Row],[Cod comuna]],'REG-PROV-COM'!A:C,3,0)</f>
        <v>654</v>
      </c>
    </row>
    <row r="224" spans="6:8" x14ac:dyDescent="0.25">
      <c r="F224" s="14">
        <v>14104</v>
      </c>
      <c r="G224" t="s">
        <v>777</v>
      </c>
      <c r="H224" s="77">
        <f>VLOOKUP(Comuna[[#This Row],[Cod comuna]],'REG-PROV-COM'!A:C,3,0)</f>
        <v>655</v>
      </c>
    </row>
    <row r="225" spans="6:8" x14ac:dyDescent="0.25">
      <c r="F225" s="14">
        <v>14105</v>
      </c>
      <c r="G225" t="s">
        <v>1989</v>
      </c>
      <c r="H225" s="77">
        <f>VLOOKUP(Comuna[[#This Row],[Cod comuna]],'REG-PROV-COM'!A:C,3,0)</f>
        <v>656</v>
      </c>
    </row>
    <row r="226" spans="6:8" x14ac:dyDescent="0.25">
      <c r="F226" s="14">
        <v>14106</v>
      </c>
      <c r="G226" t="s">
        <v>1992</v>
      </c>
      <c r="H226" s="77">
        <f>VLOOKUP(Comuna[[#This Row],[Cod comuna]],'REG-PROV-COM'!A:C,3,0)</f>
        <v>657</v>
      </c>
    </row>
    <row r="227" spans="6:8" x14ac:dyDescent="0.25">
      <c r="F227" s="14">
        <v>14107</v>
      </c>
      <c r="G227" t="s">
        <v>1995</v>
      </c>
      <c r="H227" s="77">
        <f>VLOOKUP(Comuna[[#This Row],[Cod comuna]],'REG-PROV-COM'!A:C,3,0)</f>
        <v>658</v>
      </c>
    </row>
    <row r="228" spans="6:8" x14ac:dyDescent="0.25">
      <c r="F228" s="14">
        <v>14108</v>
      </c>
      <c r="G228" t="s">
        <v>1998</v>
      </c>
      <c r="H228" s="77">
        <f>VLOOKUP(Comuna[[#This Row],[Cod comuna]],'REG-PROV-COM'!A:C,3,0)</f>
        <v>659</v>
      </c>
    </row>
    <row r="229" spans="6:8" x14ac:dyDescent="0.25">
      <c r="F229" s="14">
        <v>14201</v>
      </c>
      <c r="G229" t="s">
        <v>1023</v>
      </c>
      <c r="H229" s="77">
        <f>VLOOKUP(Comuna[[#This Row],[Cod comuna]],'REG-PROV-COM'!A:C,3,0)</f>
        <v>660</v>
      </c>
    </row>
    <row r="230" spans="6:8" x14ac:dyDescent="0.25">
      <c r="F230" s="14">
        <v>14202</v>
      </c>
      <c r="G230" t="s">
        <v>2003</v>
      </c>
      <c r="H230" s="77">
        <f>VLOOKUP(Comuna[[#This Row],[Cod comuna]],'REG-PROV-COM'!A:C,3,0)</f>
        <v>661</v>
      </c>
    </row>
    <row r="231" spans="6:8" x14ac:dyDescent="0.25">
      <c r="F231" s="14">
        <v>14203</v>
      </c>
      <c r="G231" t="s">
        <v>2006</v>
      </c>
      <c r="H231" s="77">
        <f>VLOOKUP(Comuna[[#This Row],[Cod comuna]],'REG-PROV-COM'!A:C,3,0)</f>
        <v>662</v>
      </c>
    </row>
    <row r="232" spans="6:8" x14ac:dyDescent="0.25">
      <c r="F232" s="14">
        <v>14204</v>
      </c>
      <c r="G232" t="s">
        <v>2009</v>
      </c>
      <c r="H232" s="77">
        <f>VLOOKUP(Comuna[[#This Row],[Cod comuna]],'REG-PROV-COM'!A:C,3,0)</f>
        <v>663</v>
      </c>
    </row>
    <row r="233" spans="6:8" x14ac:dyDescent="0.25">
      <c r="F233" s="14">
        <v>15101</v>
      </c>
      <c r="G233" t="s">
        <v>2012</v>
      </c>
      <c r="H233" s="77">
        <f>VLOOKUP(Comuna[[#This Row],[Cod comuna]],'REG-PROV-COM'!A:C,3,0)</f>
        <v>664</v>
      </c>
    </row>
    <row r="234" spans="6:8" x14ac:dyDescent="0.25">
      <c r="F234" s="14">
        <v>15201</v>
      </c>
      <c r="G234" t="s">
        <v>2018</v>
      </c>
      <c r="H234" s="77">
        <f>VLOOKUP(Comuna[[#This Row],[Cod comuna]],'REG-PROV-COM'!A:C,3,0)</f>
        <v>666</v>
      </c>
    </row>
    <row r="235" spans="6:8" x14ac:dyDescent="0.25">
      <c r="F235" s="14">
        <v>16101</v>
      </c>
      <c r="G235" t="s">
        <v>2024</v>
      </c>
      <c r="H235" s="77">
        <f>VLOOKUP(Comuna[[#This Row],[Cod comuna]],'REG-PROV-COM'!A:C,3,0)</f>
        <v>668</v>
      </c>
    </row>
    <row r="236" spans="6:8" x14ac:dyDescent="0.25">
      <c r="F236" s="14">
        <v>16102</v>
      </c>
      <c r="G236" t="s">
        <v>2027</v>
      </c>
      <c r="H236" s="77">
        <f>VLOOKUP(Comuna[[#This Row],[Cod comuna]],'REG-PROV-COM'!A:C,3,0)</f>
        <v>669</v>
      </c>
    </row>
    <row r="237" spans="6:8" x14ac:dyDescent="0.25">
      <c r="F237" s="14">
        <v>16103</v>
      </c>
      <c r="G237" t="s">
        <v>2030</v>
      </c>
      <c r="H237" s="77">
        <f>VLOOKUP(Comuna[[#This Row],[Cod comuna]],'REG-PROV-COM'!A:C,3,0)</f>
        <v>670</v>
      </c>
    </row>
    <row r="238" spans="6:8" x14ac:dyDescent="0.25">
      <c r="F238" s="14">
        <v>16104</v>
      </c>
      <c r="G238" t="s">
        <v>2033</v>
      </c>
      <c r="H238" s="77">
        <f>VLOOKUP(Comuna[[#This Row],[Cod comuna]],'REG-PROV-COM'!A:C,3,0)</f>
        <v>671</v>
      </c>
    </row>
    <row r="239" spans="6:8" x14ac:dyDescent="0.25">
      <c r="F239" s="14">
        <v>16105</v>
      </c>
      <c r="G239" t="s">
        <v>2036</v>
      </c>
      <c r="H239" s="77">
        <f>VLOOKUP(Comuna[[#This Row],[Cod comuna]],'REG-PROV-COM'!A:C,3,0)</f>
        <v>672</v>
      </c>
    </row>
    <row r="240" spans="6:8" x14ac:dyDescent="0.25">
      <c r="F240" s="14">
        <v>16106</v>
      </c>
      <c r="G240" t="s">
        <v>2039</v>
      </c>
      <c r="H240" s="77">
        <f>VLOOKUP(Comuna[[#This Row],[Cod comuna]],'REG-PROV-COM'!A:C,3,0)</f>
        <v>673</v>
      </c>
    </row>
    <row r="241" spans="6:8" x14ac:dyDescent="0.25">
      <c r="F241" s="14">
        <v>16107</v>
      </c>
      <c r="G241" t="s">
        <v>2042</v>
      </c>
      <c r="H241" s="77">
        <f>VLOOKUP(Comuna[[#This Row],[Cod comuna]],'REG-PROV-COM'!A:C,3,0)</f>
        <v>674</v>
      </c>
    </row>
    <row r="242" spans="6:8" x14ac:dyDescent="0.25">
      <c r="F242" s="14">
        <v>16108</v>
      </c>
      <c r="G242" t="s">
        <v>2045</v>
      </c>
      <c r="H242" s="77">
        <f>VLOOKUP(Comuna[[#This Row],[Cod comuna]],'REG-PROV-COM'!A:C,3,0)</f>
        <v>675</v>
      </c>
    </row>
    <row r="243" spans="6:8" x14ac:dyDescent="0.25">
      <c r="F243" s="14">
        <v>16203</v>
      </c>
      <c r="G243" t="s">
        <v>2057</v>
      </c>
      <c r="H243" s="77">
        <f>VLOOKUP(Comuna[[#This Row],[Cod comuna]],'REG-PROV-COM'!A:C,3,0)</f>
        <v>679</v>
      </c>
    </row>
    <row r="244" spans="6:8" x14ac:dyDescent="0.25">
      <c r="F244" s="14">
        <v>16301</v>
      </c>
      <c r="G244" t="s">
        <v>2072</v>
      </c>
      <c r="H244" s="77">
        <f>VLOOKUP(Comuna[[#This Row],[Cod comuna]],'REG-PROV-COM'!A:C,3,0)</f>
        <v>684</v>
      </c>
    </row>
    <row r="245" spans="6:8" x14ac:dyDescent="0.25">
      <c r="F245" s="14">
        <v>16302</v>
      </c>
      <c r="G245" t="s">
        <v>2075</v>
      </c>
      <c r="H245" s="77">
        <f>VLOOKUP(Comuna[[#This Row],[Cod comuna]],'REG-PROV-COM'!A:C,3,0)</f>
        <v>685</v>
      </c>
    </row>
    <row r="246" spans="6:8" x14ac:dyDescent="0.25">
      <c r="F246" s="14">
        <v>16305</v>
      </c>
      <c r="G246" t="s">
        <v>2084</v>
      </c>
      <c r="H246" s="77">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4"/>
  <sheetViews>
    <sheetView workbookViewId="0">
      <selection activeCell="B4" sqref="B4"/>
    </sheetView>
  </sheetViews>
  <sheetFormatPr baseColWidth="10" defaultRowHeight="15" x14ac:dyDescent="0.25"/>
  <cols>
    <col min="1" max="1" width="12.42578125" bestFit="1" customWidth="1"/>
    <col min="2" max="2" width="10.28515625" bestFit="1" customWidth="1"/>
  </cols>
  <sheetData>
    <row r="2" spans="1:2" x14ac:dyDescent="0.25">
      <c r="A2" s="3" t="s">
        <v>13761</v>
      </c>
      <c r="B2" s="3" t="s">
        <v>10450</v>
      </c>
    </row>
    <row r="3" spans="1:2" x14ac:dyDescent="0.25">
      <c r="A3">
        <v>1</v>
      </c>
      <c r="B3" t="s">
        <v>8278</v>
      </c>
    </row>
    <row r="4" spans="1:2" x14ac:dyDescent="0.25">
      <c r="A4">
        <v>2</v>
      </c>
      <c r="B4" t="s">
        <v>13773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workbookViewId="0">
      <selection activeCell="F1779" sqref="F1779"/>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13757</v>
      </c>
      <c r="B1" t="s">
        <v>13758</v>
      </c>
      <c r="C1" t="s">
        <v>754</v>
      </c>
      <c r="D1" t="s">
        <v>1061</v>
      </c>
      <c r="E1" t="s">
        <v>13759</v>
      </c>
      <c r="F1" t="s">
        <v>13760</v>
      </c>
      <c r="G1" t="s">
        <v>13761</v>
      </c>
      <c r="H1" t="s">
        <v>10450</v>
      </c>
      <c r="I1" t="s">
        <v>13762</v>
      </c>
      <c r="J1" t="s">
        <v>13763</v>
      </c>
      <c r="K1" t="s">
        <v>13764</v>
      </c>
      <c r="L1" t="s">
        <v>9440</v>
      </c>
      <c r="M1" t="s">
        <v>9441</v>
      </c>
      <c r="N1" t="s">
        <v>9442</v>
      </c>
      <c r="O1" t="s">
        <v>9444</v>
      </c>
      <c r="P1" t="s">
        <v>13765</v>
      </c>
      <c r="Q1" t="s">
        <v>13766</v>
      </c>
      <c r="R1" t="s">
        <v>13767</v>
      </c>
    </row>
    <row r="2" spans="1:18" x14ac:dyDescent="0.25">
      <c r="A2">
        <v>1</v>
      </c>
      <c r="B2">
        <v>1101</v>
      </c>
      <c r="C2" t="s">
        <v>795</v>
      </c>
      <c r="D2" t="s">
        <v>1059</v>
      </c>
      <c r="E2">
        <v>1</v>
      </c>
      <c r="F2" t="s">
        <v>13826</v>
      </c>
      <c r="G2">
        <v>1</v>
      </c>
      <c r="H2" t="s">
        <v>8278</v>
      </c>
      <c r="I2">
        <v>1</v>
      </c>
      <c r="J2" t="s">
        <v>13769</v>
      </c>
      <c r="K2" t="s">
        <v>13770</v>
      </c>
      <c r="L2">
        <v>270103</v>
      </c>
      <c r="M2" t="s">
        <v>13539</v>
      </c>
      <c r="N2">
        <v>270103008</v>
      </c>
      <c r="O2" t="s">
        <v>13734</v>
      </c>
      <c r="P2">
        <v>34830.759049133783</v>
      </c>
      <c r="Q2">
        <v>29760.022184869809</v>
      </c>
      <c r="R2">
        <v>19408.885370432879</v>
      </c>
    </row>
    <row r="3" spans="1:18" x14ac:dyDescent="0.25">
      <c r="A3">
        <v>1</v>
      </c>
      <c r="B3">
        <v>1101</v>
      </c>
      <c r="C3" t="s">
        <v>795</v>
      </c>
      <c r="D3" t="s">
        <v>1059</v>
      </c>
      <c r="E3">
        <v>1</v>
      </c>
      <c r="F3" t="s">
        <v>13826</v>
      </c>
      <c r="G3">
        <v>1</v>
      </c>
      <c r="H3" t="s">
        <v>8278</v>
      </c>
      <c r="I3">
        <v>1</v>
      </c>
      <c r="J3" t="s">
        <v>13769</v>
      </c>
      <c r="K3" t="s">
        <v>13771</v>
      </c>
      <c r="L3">
        <v>270103</v>
      </c>
      <c r="M3" t="s">
        <v>13539</v>
      </c>
      <c r="N3">
        <v>270103008</v>
      </c>
      <c r="O3" t="s">
        <v>13734</v>
      </c>
      <c r="P3">
        <v>3315.4360983316078</v>
      </c>
      <c r="Q3">
        <v>4584.1627128144564</v>
      </c>
      <c r="R3">
        <v>6344.4539400968288</v>
      </c>
    </row>
    <row r="4" spans="1:18" x14ac:dyDescent="0.25">
      <c r="A4">
        <v>1</v>
      </c>
      <c r="B4">
        <v>1101</v>
      </c>
      <c r="C4" t="s">
        <v>795</v>
      </c>
      <c r="D4" t="s">
        <v>1059</v>
      </c>
      <c r="E4">
        <v>2</v>
      </c>
      <c r="F4" t="s">
        <v>13827</v>
      </c>
      <c r="G4">
        <v>2</v>
      </c>
      <c r="H4" t="s">
        <v>13773</v>
      </c>
      <c r="I4">
        <v>1</v>
      </c>
      <c r="J4" t="s">
        <v>13769</v>
      </c>
      <c r="K4" t="s">
        <v>13774</v>
      </c>
      <c r="L4">
        <v>270103</v>
      </c>
      <c r="M4" t="s">
        <v>13539</v>
      </c>
      <c r="N4">
        <v>270103008</v>
      </c>
      <c r="O4" t="s">
        <v>13734</v>
      </c>
      <c r="P4">
        <v>33528.49503111557</v>
      </c>
      <c r="Q4">
        <v>26099.055226389504</v>
      </c>
      <c r="R4">
        <v>14434.877478055958</v>
      </c>
    </row>
    <row r="5" spans="1:18" x14ac:dyDescent="0.25">
      <c r="A5">
        <v>1</v>
      </c>
      <c r="B5">
        <v>1101</v>
      </c>
      <c r="C5" t="s">
        <v>795</v>
      </c>
      <c r="D5" t="s">
        <v>1059</v>
      </c>
      <c r="E5">
        <v>2</v>
      </c>
      <c r="F5" t="s">
        <v>13827</v>
      </c>
      <c r="G5">
        <v>2</v>
      </c>
      <c r="H5" t="s">
        <v>13773</v>
      </c>
      <c r="I5">
        <v>1</v>
      </c>
      <c r="J5" t="s">
        <v>13769</v>
      </c>
      <c r="K5" t="s">
        <v>13775</v>
      </c>
      <c r="L5">
        <v>270103</v>
      </c>
      <c r="M5" t="s">
        <v>13539</v>
      </c>
      <c r="N5">
        <v>270103008</v>
      </c>
      <c r="O5" t="s">
        <v>13734</v>
      </c>
      <c r="P5">
        <v>4617.700116349818</v>
      </c>
      <c r="Q5">
        <v>8245.1296712947606</v>
      </c>
      <c r="R5">
        <v>11318.461832473762</v>
      </c>
    </row>
    <row r="6" spans="1:18" x14ac:dyDescent="0.25">
      <c r="A6">
        <v>1</v>
      </c>
      <c r="B6">
        <v>1101</v>
      </c>
      <c r="C6" t="s">
        <v>795</v>
      </c>
      <c r="D6" t="s">
        <v>1059</v>
      </c>
      <c r="E6">
        <v>3</v>
      </c>
      <c r="F6" t="s">
        <v>13828</v>
      </c>
      <c r="G6">
        <v>1</v>
      </c>
      <c r="H6" t="s">
        <v>8278</v>
      </c>
      <c r="I6">
        <v>1</v>
      </c>
      <c r="J6" t="s">
        <v>13769</v>
      </c>
      <c r="K6" t="s">
        <v>13777</v>
      </c>
      <c r="L6">
        <v>270103</v>
      </c>
      <c r="M6" t="s">
        <v>13539</v>
      </c>
      <c r="N6">
        <v>270103008</v>
      </c>
      <c r="O6" t="s">
        <v>13734</v>
      </c>
      <c r="P6">
        <v>37067.5576145085</v>
      </c>
      <c r="Q6">
        <v>33241.521696055861</v>
      </c>
      <c r="R6">
        <v>23693.143221378068</v>
      </c>
    </row>
    <row r="7" spans="1:18" x14ac:dyDescent="0.25">
      <c r="A7">
        <v>1</v>
      </c>
      <c r="B7">
        <v>1101</v>
      </c>
      <c r="C7" t="s">
        <v>795</v>
      </c>
      <c r="D7" t="s">
        <v>1059</v>
      </c>
      <c r="E7">
        <v>3</v>
      </c>
      <c r="F7" t="s">
        <v>13828</v>
      </c>
      <c r="G7">
        <v>1</v>
      </c>
      <c r="H7" t="s">
        <v>8278</v>
      </c>
      <c r="I7">
        <v>1</v>
      </c>
      <c r="J7" t="s">
        <v>13769</v>
      </c>
      <c r="K7" t="s">
        <v>13778</v>
      </c>
      <c r="L7">
        <v>270103</v>
      </c>
      <c r="M7" t="s">
        <v>13539</v>
      </c>
      <c r="N7">
        <v>270103008</v>
      </c>
      <c r="O7" t="s">
        <v>13734</v>
      </c>
      <c r="P7">
        <v>1078.6375329568866</v>
      </c>
      <c r="Q7">
        <v>1102.6632016284193</v>
      </c>
      <c r="R7">
        <v>2060.196089151666</v>
      </c>
    </row>
    <row r="8" spans="1:18" x14ac:dyDescent="0.25">
      <c r="A8">
        <v>1</v>
      </c>
      <c r="B8">
        <v>1101</v>
      </c>
      <c r="C8" t="s">
        <v>795</v>
      </c>
      <c r="D8" t="s">
        <v>1059</v>
      </c>
      <c r="E8">
        <v>4</v>
      </c>
      <c r="F8" t="s">
        <v>13829</v>
      </c>
      <c r="G8">
        <v>1</v>
      </c>
      <c r="H8" t="s">
        <v>8278</v>
      </c>
      <c r="I8">
        <v>1</v>
      </c>
      <c r="J8" t="s">
        <v>13769</v>
      </c>
      <c r="K8" t="s">
        <v>13780</v>
      </c>
      <c r="L8">
        <v>270103</v>
      </c>
      <c r="M8" t="s">
        <v>13539</v>
      </c>
      <c r="N8">
        <v>270103008</v>
      </c>
      <c r="O8" t="s">
        <v>13734</v>
      </c>
      <c r="P8">
        <v>34830.759049133783</v>
      </c>
      <c r="Q8">
        <v>29760.022184869809</v>
      </c>
      <c r="R8">
        <v>19705.390267771028</v>
      </c>
    </row>
    <row r="9" spans="1:18" x14ac:dyDescent="0.25">
      <c r="A9">
        <v>1</v>
      </c>
      <c r="B9">
        <v>1101</v>
      </c>
      <c r="C9" t="s">
        <v>795</v>
      </c>
      <c r="D9" t="s">
        <v>1059</v>
      </c>
      <c r="E9">
        <v>4</v>
      </c>
      <c r="F9" t="s">
        <v>13829</v>
      </c>
      <c r="G9">
        <v>1</v>
      </c>
      <c r="H9" t="s">
        <v>8278</v>
      </c>
      <c r="I9">
        <v>1</v>
      </c>
      <c r="J9" t="s">
        <v>13769</v>
      </c>
      <c r="K9" t="s">
        <v>13781</v>
      </c>
      <c r="L9">
        <v>270103</v>
      </c>
      <c r="M9" t="s">
        <v>13539</v>
      </c>
      <c r="N9">
        <v>270103008</v>
      </c>
      <c r="O9" t="s">
        <v>13734</v>
      </c>
      <c r="P9">
        <v>3315.4360983316078</v>
      </c>
      <c r="Q9">
        <v>4584.1627128144564</v>
      </c>
      <c r="R9">
        <v>6047.9490427586843</v>
      </c>
    </row>
    <row r="10" spans="1:18" x14ac:dyDescent="0.25">
      <c r="A10">
        <v>1</v>
      </c>
      <c r="B10">
        <v>1107</v>
      </c>
      <c r="C10" t="s">
        <v>795</v>
      </c>
      <c r="D10" t="s">
        <v>1064</v>
      </c>
      <c r="E10">
        <v>1</v>
      </c>
      <c r="F10" t="s">
        <v>13826</v>
      </c>
      <c r="G10">
        <v>1</v>
      </c>
      <c r="H10" t="s">
        <v>8278</v>
      </c>
      <c r="I10">
        <v>1</v>
      </c>
      <c r="J10" t="s">
        <v>13769</v>
      </c>
      <c r="K10" t="s">
        <v>13770</v>
      </c>
      <c r="L10">
        <v>270103</v>
      </c>
      <c r="M10" t="s">
        <v>13539</v>
      </c>
      <c r="N10">
        <v>270103008</v>
      </c>
      <c r="O10" t="s">
        <v>13734</v>
      </c>
      <c r="P10">
        <v>0</v>
      </c>
      <c r="Q10">
        <v>20245.440556269259</v>
      </c>
      <c r="R10">
        <v>24456.700739235723</v>
      </c>
    </row>
    <row r="11" spans="1:18" x14ac:dyDescent="0.25">
      <c r="A11">
        <v>1</v>
      </c>
      <c r="B11">
        <v>1107</v>
      </c>
      <c r="C11" t="s">
        <v>795</v>
      </c>
      <c r="D11" t="s">
        <v>1064</v>
      </c>
      <c r="E11">
        <v>1</v>
      </c>
      <c r="F11" t="s">
        <v>13826</v>
      </c>
      <c r="G11">
        <v>1</v>
      </c>
      <c r="H11" t="s">
        <v>8278</v>
      </c>
      <c r="I11">
        <v>1</v>
      </c>
      <c r="J11" t="s">
        <v>13769</v>
      </c>
      <c r="K11" t="s">
        <v>13771</v>
      </c>
      <c r="L11">
        <v>270103</v>
      </c>
      <c r="M11" t="s">
        <v>13539</v>
      </c>
      <c r="N11">
        <v>270103008</v>
      </c>
      <c r="O11" t="s">
        <v>13734</v>
      </c>
      <c r="P11">
        <v>0</v>
      </c>
      <c r="Q11">
        <v>6591.577848715965</v>
      </c>
      <c r="R11">
        <v>7921.4345641739001</v>
      </c>
    </row>
    <row r="12" spans="1:18" x14ac:dyDescent="0.25">
      <c r="A12">
        <v>1</v>
      </c>
      <c r="B12">
        <v>1107</v>
      </c>
      <c r="C12" t="s">
        <v>795</v>
      </c>
      <c r="D12" t="s">
        <v>1064</v>
      </c>
      <c r="E12">
        <v>2</v>
      </c>
      <c r="F12" t="s">
        <v>13827</v>
      </c>
      <c r="G12">
        <v>2</v>
      </c>
      <c r="H12" t="s">
        <v>13773</v>
      </c>
      <c r="I12">
        <v>1</v>
      </c>
      <c r="J12" t="s">
        <v>13769</v>
      </c>
      <c r="K12" t="s">
        <v>13774</v>
      </c>
      <c r="L12">
        <v>270103</v>
      </c>
      <c r="M12" t="s">
        <v>13539</v>
      </c>
      <c r="N12">
        <v>270103008</v>
      </c>
      <c r="O12" t="s">
        <v>13734</v>
      </c>
      <c r="P12">
        <v>0</v>
      </c>
      <c r="Q12">
        <v>16727.594452757039</v>
      </c>
      <c r="R12">
        <v>18642.642802499922</v>
      </c>
    </row>
    <row r="13" spans="1:18" x14ac:dyDescent="0.25">
      <c r="A13">
        <v>1</v>
      </c>
      <c r="B13">
        <v>1107</v>
      </c>
      <c r="C13" t="s">
        <v>795</v>
      </c>
      <c r="D13" t="s">
        <v>1064</v>
      </c>
      <c r="E13">
        <v>2</v>
      </c>
      <c r="F13" t="s">
        <v>13827</v>
      </c>
      <c r="G13">
        <v>2</v>
      </c>
      <c r="H13" t="s">
        <v>13773</v>
      </c>
      <c r="I13">
        <v>1</v>
      </c>
      <c r="J13" t="s">
        <v>13769</v>
      </c>
      <c r="K13" t="s">
        <v>13775</v>
      </c>
      <c r="L13">
        <v>270103</v>
      </c>
      <c r="M13" t="s">
        <v>13539</v>
      </c>
      <c r="N13">
        <v>270103008</v>
      </c>
      <c r="O13" t="s">
        <v>13734</v>
      </c>
      <c r="P13">
        <v>0</v>
      </c>
      <c r="Q13">
        <v>10109.423952228199</v>
      </c>
      <c r="R13">
        <v>13735.492500909702</v>
      </c>
    </row>
    <row r="14" spans="1:18" x14ac:dyDescent="0.25">
      <c r="A14">
        <v>1</v>
      </c>
      <c r="B14">
        <v>1107</v>
      </c>
      <c r="C14" t="s">
        <v>795</v>
      </c>
      <c r="D14" t="s">
        <v>1064</v>
      </c>
      <c r="E14">
        <v>3</v>
      </c>
      <c r="F14" t="s">
        <v>13828</v>
      </c>
      <c r="G14">
        <v>1</v>
      </c>
      <c r="H14" t="s">
        <v>8278</v>
      </c>
      <c r="I14">
        <v>1</v>
      </c>
      <c r="J14" t="s">
        <v>13769</v>
      </c>
      <c r="K14" t="s">
        <v>13777</v>
      </c>
      <c r="L14">
        <v>270103</v>
      </c>
      <c r="M14" t="s">
        <v>13539</v>
      </c>
      <c r="N14">
        <v>270103008</v>
      </c>
      <c r="O14" t="s">
        <v>13734</v>
      </c>
      <c r="P14">
        <v>0</v>
      </c>
      <c r="Q14">
        <v>25798.121113411962</v>
      </c>
      <c r="R14">
        <v>29825.423278620867</v>
      </c>
    </row>
    <row r="15" spans="1:18" x14ac:dyDescent="0.25">
      <c r="A15">
        <v>1</v>
      </c>
      <c r="B15">
        <v>1107</v>
      </c>
      <c r="C15" t="s">
        <v>795</v>
      </c>
      <c r="D15" t="s">
        <v>1064</v>
      </c>
      <c r="E15">
        <v>3</v>
      </c>
      <c r="F15" t="s">
        <v>13828</v>
      </c>
      <c r="G15">
        <v>1</v>
      </c>
      <c r="H15" t="s">
        <v>8278</v>
      </c>
      <c r="I15">
        <v>1</v>
      </c>
      <c r="J15" t="s">
        <v>13769</v>
      </c>
      <c r="K15" t="s">
        <v>13778</v>
      </c>
      <c r="L15">
        <v>270103</v>
      </c>
      <c r="M15" t="s">
        <v>13539</v>
      </c>
      <c r="N15">
        <v>270103008</v>
      </c>
      <c r="O15" t="s">
        <v>13734</v>
      </c>
      <c r="P15">
        <v>0</v>
      </c>
      <c r="Q15">
        <v>1038.897291573262</v>
      </c>
      <c r="R15">
        <v>2552.7120247887333</v>
      </c>
    </row>
    <row r="16" spans="1:18" x14ac:dyDescent="0.25">
      <c r="A16">
        <v>1</v>
      </c>
      <c r="B16">
        <v>1107</v>
      </c>
      <c r="C16" t="s">
        <v>795</v>
      </c>
      <c r="D16" t="s">
        <v>1064</v>
      </c>
      <c r="E16">
        <v>4</v>
      </c>
      <c r="F16" t="s">
        <v>13829</v>
      </c>
      <c r="G16">
        <v>1</v>
      </c>
      <c r="H16" t="s">
        <v>8278</v>
      </c>
      <c r="I16">
        <v>1</v>
      </c>
      <c r="J16" t="s">
        <v>13769</v>
      </c>
      <c r="K16" t="s">
        <v>13780</v>
      </c>
      <c r="L16">
        <v>270103</v>
      </c>
      <c r="M16" t="s">
        <v>13539</v>
      </c>
      <c r="N16">
        <v>270103008</v>
      </c>
      <c r="O16" t="s">
        <v>13734</v>
      </c>
      <c r="P16">
        <v>0</v>
      </c>
      <c r="Q16">
        <v>20519.788778997492</v>
      </c>
      <c r="R16">
        <v>24739.322455868471</v>
      </c>
    </row>
    <row r="17" spans="1:18" x14ac:dyDescent="0.25">
      <c r="A17">
        <v>1</v>
      </c>
      <c r="B17">
        <v>1107</v>
      </c>
      <c r="C17" t="s">
        <v>795</v>
      </c>
      <c r="D17" t="s">
        <v>1064</v>
      </c>
      <c r="E17">
        <v>4</v>
      </c>
      <c r="F17" t="s">
        <v>13829</v>
      </c>
      <c r="G17">
        <v>1</v>
      </c>
      <c r="H17" t="s">
        <v>8278</v>
      </c>
      <c r="I17">
        <v>1</v>
      </c>
      <c r="J17" t="s">
        <v>13769</v>
      </c>
      <c r="K17" t="s">
        <v>13781</v>
      </c>
      <c r="L17">
        <v>270103</v>
      </c>
      <c r="M17" t="s">
        <v>13539</v>
      </c>
      <c r="N17">
        <v>270103008</v>
      </c>
      <c r="O17" t="s">
        <v>13734</v>
      </c>
      <c r="P17">
        <v>0</v>
      </c>
      <c r="Q17">
        <v>6317.229625987733</v>
      </c>
      <c r="R17">
        <v>7638.8128475411531</v>
      </c>
    </row>
    <row r="18" spans="1:18" x14ac:dyDescent="0.25">
      <c r="A18">
        <v>1</v>
      </c>
      <c r="B18">
        <v>1401</v>
      </c>
      <c r="C18" t="s">
        <v>795</v>
      </c>
      <c r="D18" t="s">
        <v>1067</v>
      </c>
      <c r="E18">
        <v>1</v>
      </c>
      <c r="F18" t="s">
        <v>13826</v>
      </c>
      <c r="G18">
        <v>1</v>
      </c>
      <c r="H18" t="s">
        <v>8278</v>
      </c>
      <c r="I18">
        <v>1</v>
      </c>
      <c r="J18" t="s">
        <v>13769</v>
      </c>
      <c r="K18" t="s">
        <v>13770</v>
      </c>
      <c r="L18">
        <v>270103</v>
      </c>
      <c r="M18" t="s">
        <v>13539</v>
      </c>
      <c r="N18">
        <v>270103008</v>
      </c>
      <c r="O18" t="s">
        <v>13734</v>
      </c>
      <c r="P18">
        <v>0</v>
      </c>
      <c r="Q18">
        <v>32712.936763638976</v>
      </c>
      <c r="R18">
        <v>37112.799441744537</v>
      </c>
    </row>
    <row r="19" spans="1:18" x14ac:dyDescent="0.25">
      <c r="A19">
        <v>1</v>
      </c>
      <c r="B19">
        <v>1401</v>
      </c>
      <c r="C19" t="s">
        <v>795</v>
      </c>
      <c r="D19" t="s">
        <v>1067</v>
      </c>
      <c r="E19">
        <v>1</v>
      </c>
      <c r="F19" t="s">
        <v>13826</v>
      </c>
      <c r="G19">
        <v>1</v>
      </c>
      <c r="H19" t="s">
        <v>8278</v>
      </c>
      <c r="I19">
        <v>1</v>
      </c>
      <c r="J19" t="s">
        <v>13769</v>
      </c>
      <c r="K19" t="s">
        <v>13771</v>
      </c>
      <c r="L19">
        <v>270103</v>
      </c>
      <c r="M19" t="s">
        <v>13539</v>
      </c>
      <c r="N19">
        <v>270103008</v>
      </c>
      <c r="O19" t="s">
        <v>13734</v>
      </c>
      <c r="P19">
        <v>0</v>
      </c>
      <c r="Q19">
        <v>10637.424998921832</v>
      </c>
      <c r="R19">
        <v>13203.747056855625</v>
      </c>
    </row>
    <row r="20" spans="1:18" x14ac:dyDescent="0.25">
      <c r="A20">
        <v>1</v>
      </c>
      <c r="B20">
        <v>1401</v>
      </c>
      <c r="C20" t="s">
        <v>795</v>
      </c>
      <c r="D20" t="s">
        <v>1067</v>
      </c>
      <c r="E20">
        <v>2</v>
      </c>
      <c r="F20" t="s">
        <v>13827</v>
      </c>
      <c r="G20">
        <v>2</v>
      </c>
      <c r="H20" t="s">
        <v>13773</v>
      </c>
      <c r="I20">
        <v>1</v>
      </c>
      <c r="J20" t="s">
        <v>13769</v>
      </c>
      <c r="K20" t="s">
        <v>13774</v>
      </c>
      <c r="L20">
        <v>270103</v>
      </c>
      <c r="M20" t="s">
        <v>13539</v>
      </c>
      <c r="N20">
        <v>270103008</v>
      </c>
      <c r="O20" t="s">
        <v>13734</v>
      </c>
      <c r="P20">
        <v>0</v>
      </c>
      <c r="Q20">
        <v>30683.090152745506</v>
      </c>
      <c r="R20">
        <v>26309.019749433664</v>
      </c>
    </row>
    <row r="21" spans="1:18" x14ac:dyDescent="0.25">
      <c r="A21">
        <v>1</v>
      </c>
      <c r="B21">
        <v>1401</v>
      </c>
      <c r="C21" t="s">
        <v>795</v>
      </c>
      <c r="D21" t="s">
        <v>1067</v>
      </c>
      <c r="E21">
        <v>2</v>
      </c>
      <c r="F21" t="s">
        <v>13827</v>
      </c>
      <c r="G21">
        <v>2</v>
      </c>
      <c r="H21" t="s">
        <v>13773</v>
      </c>
      <c r="I21">
        <v>1</v>
      </c>
      <c r="J21" t="s">
        <v>13769</v>
      </c>
      <c r="K21" t="s">
        <v>13775</v>
      </c>
      <c r="L21">
        <v>270103</v>
      </c>
      <c r="M21" t="s">
        <v>13539</v>
      </c>
      <c r="N21">
        <v>270103008</v>
      </c>
      <c r="O21" t="s">
        <v>13734</v>
      </c>
      <c r="P21">
        <v>0</v>
      </c>
      <c r="Q21">
        <v>12667.271609815303</v>
      </c>
      <c r="R21">
        <v>24007.526749166504</v>
      </c>
    </row>
    <row r="22" spans="1:18" x14ac:dyDescent="0.25">
      <c r="A22">
        <v>1</v>
      </c>
      <c r="B22">
        <v>1401</v>
      </c>
      <c r="C22" t="s">
        <v>795</v>
      </c>
      <c r="D22" t="s">
        <v>1067</v>
      </c>
      <c r="E22">
        <v>3</v>
      </c>
      <c r="F22" t="s">
        <v>13828</v>
      </c>
      <c r="G22">
        <v>1</v>
      </c>
      <c r="H22" t="s">
        <v>8278</v>
      </c>
      <c r="I22">
        <v>1</v>
      </c>
      <c r="J22" t="s">
        <v>13769</v>
      </c>
      <c r="K22" t="s">
        <v>13777</v>
      </c>
      <c r="L22">
        <v>270103</v>
      </c>
      <c r="M22" t="s">
        <v>13539</v>
      </c>
      <c r="N22">
        <v>270103008</v>
      </c>
      <c r="O22" t="s">
        <v>13734</v>
      </c>
      <c r="P22">
        <v>0</v>
      </c>
      <c r="Q22">
        <v>43350.361762560809</v>
      </c>
      <c r="R22">
        <v>47747.572564291368</v>
      </c>
    </row>
    <row r="23" spans="1:18" x14ac:dyDescent="0.25">
      <c r="A23">
        <v>1</v>
      </c>
      <c r="B23">
        <v>1401</v>
      </c>
      <c r="C23" t="s">
        <v>795</v>
      </c>
      <c r="D23" t="s">
        <v>1067</v>
      </c>
      <c r="E23">
        <v>3</v>
      </c>
      <c r="F23" t="s">
        <v>13828</v>
      </c>
      <c r="G23">
        <v>1</v>
      </c>
      <c r="H23" t="s">
        <v>8278</v>
      </c>
      <c r="I23">
        <v>1</v>
      </c>
      <c r="J23" t="s">
        <v>13769</v>
      </c>
      <c r="K23" t="s">
        <v>13778</v>
      </c>
      <c r="L23">
        <v>270103</v>
      </c>
      <c r="M23" t="s">
        <v>13539</v>
      </c>
      <c r="N23">
        <v>270103008</v>
      </c>
      <c r="O23" t="s">
        <v>13734</v>
      </c>
      <c r="P23">
        <v>0</v>
      </c>
      <c r="Q23">
        <v>0</v>
      </c>
      <c r="R23">
        <v>2568.9739343088008</v>
      </c>
    </row>
    <row r="24" spans="1:18" x14ac:dyDescent="0.25">
      <c r="A24">
        <v>1</v>
      </c>
      <c r="B24">
        <v>1401</v>
      </c>
      <c r="C24" t="s">
        <v>795</v>
      </c>
      <c r="D24" t="s">
        <v>1067</v>
      </c>
      <c r="E24">
        <v>4</v>
      </c>
      <c r="F24" t="s">
        <v>13829</v>
      </c>
      <c r="G24">
        <v>1</v>
      </c>
      <c r="H24" t="s">
        <v>8278</v>
      </c>
      <c r="I24">
        <v>1</v>
      </c>
      <c r="J24" t="s">
        <v>13769</v>
      </c>
      <c r="K24" t="s">
        <v>13780</v>
      </c>
      <c r="L24">
        <v>270103</v>
      </c>
      <c r="M24" t="s">
        <v>13539</v>
      </c>
      <c r="N24">
        <v>270103008</v>
      </c>
      <c r="O24" t="s">
        <v>13734</v>
      </c>
      <c r="P24">
        <v>0</v>
      </c>
      <c r="Q24">
        <v>32712.936763638976</v>
      </c>
      <c r="R24">
        <v>38740.342477738275</v>
      </c>
    </row>
    <row r="25" spans="1:18" x14ac:dyDescent="0.25">
      <c r="A25">
        <v>1</v>
      </c>
      <c r="B25">
        <v>1401</v>
      </c>
      <c r="C25" t="s">
        <v>795</v>
      </c>
      <c r="D25" t="s">
        <v>1067</v>
      </c>
      <c r="E25">
        <v>4</v>
      </c>
      <c r="F25" t="s">
        <v>13829</v>
      </c>
      <c r="G25">
        <v>1</v>
      </c>
      <c r="H25" t="s">
        <v>8278</v>
      </c>
      <c r="I25">
        <v>1</v>
      </c>
      <c r="J25" t="s">
        <v>13769</v>
      </c>
      <c r="K25" t="s">
        <v>13781</v>
      </c>
      <c r="L25">
        <v>270103</v>
      </c>
      <c r="M25" t="s">
        <v>13539</v>
      </c>
      <c r="N25">
        <v>270103008</v>
      </c>
      <c r="O25" t="s">
        <v>13734</v>
      </c>
      <c r="P25">
        <v>0</v>
      </c>
      <c r="Q25">
        <v>10637.424998921832</v>
      </c>
      <c r="R25">
        <v>11576.204020861886</v>
      </c>
    </row>
    <row r="26" spans="1:18" x14ac:dyDescent="0.25">
      <c r="A26">
        <v>1</v>
      </c>
      <c r="B26">
        <v>1405</v>
      </c>
      <c r="C26" t="s">
        <v>795</v>
      </c>
      <c r="D26" t="s">
        <v>1079</v>
      </c>
      <c r="E26">
        <v>1</v>
      </c>
      <c r="F26" t="s">
        <v>13826</v>
      </c>
      <c r="G26">
        <v>1</v>
      </c>
      <c r="H26" t="s">
        <v>8278</v>
      </c>
      <c r="I26">
        <v>1</v>
      </c>
      <c r="J26" t="s">
        <v>13769</v>
      </c>
      <c r="K26" t="s">
        <v>13770</v>
      </c>
      <c r="L26">
        <v>270103</v>
      </c>
      <c r="M26" t="s">
        <v>13539</v>
      </c>
      <c r="N26">
        <v>270103008</v>
      </c>
      <c r="O26" t="s">
        <v>13734</v>
      </c>
      <c r="P26">
        <v>0</v>
      </c>
      <c r="Q26">
        <v>51406.982917622998</v>
      </c>
      <c r="R26">
        <v>0</v>
      </c>
    </row>
    <row r="27" spans="1:18" x14ac:dyDescent="0.25">
      <c r="A27">
        <v>1</v>
      </c>
      <c r="B27">
        <v>1405</v>
      </c>
      <c r="C27" t="s">
        <v>795</v>
      </c>
      <c r="D27" t="s">
        <v>1079</v>
      </c>
      <c r="E27">
        <v>1</v>
      </c>
      <c r="F27" t="s">
        <v>13826</v>
      </c>
      <c r="G27">
        <v>1</v>
      </c>
      <c r="H27" t="s">
        <v>8278</v>
      </c>
      <c r="I27">
        <v>1</v>
      </c>
      <c r="J27" t="s">
        <v>13769</v>
      </c>
      <c r="K27" t="s">
        <v>13771</v>
      </c>
      <c r="L27">
        <v>270103</v>
      </c>
      <c r="M27" t="s">
        <v>13539</v>
      </c>
      <c r="N27">
        <v>270103008</v>
      </c>
      <c r="O27" t="s">
        <v>13734</v>
      </c>
      <c r="P27">
        <v>0</v>
      </c>
      <c r="Q27">
        <v>11883.852506141222</v>
      </c>
      <c r="R27">
        <v>0</v>
      </c>
    </row>
    <row r="28" spans="1:18" x14ac:dyDescent="0.25">
      <c r="A28">
        <v>1</v>
      </c>
      <c r="B28">
        <v>1405</v>
      </c>
      <c r="C28" t="s">
        <v>795</v>
      </c>
      <c r="D28" t="s">
        <v>1079</v>
      </c>
      <c r="E28">
        <v>2</v>
      </c>
      <c r="F28" t="s">
        <v>13827</v>
      </c>
      <c r="G28">
        <v>2</v>
      </c>
      <c r="H28" t="s">
        <v>13773</v>
      </c>
      <c r="I28">
        <v>1</v>
      </c>
      <c r="J28" t="s">
        <v>13769</v>
      </c>
      <c r="K28" t="s">
        <v>13774</v>
      </c>
      <c r="L28">
        <v>270103</v>
      </c>
      <c r="M28" t="s">
        <v>13539</v>
      </c>
      <c r="N28">
        <v>270103008</v>
      </c>
      <c r="O28" t="s">
        <v>13734</v>
      </c>
      <c r="P28">
        <v>0</v>
      </c>
      <c r="Q28">
        <v>39851.912967205142</v>
      </c>
      <c r="R28">
        <v>0</v>
      </c>
    </row>
    <row r="29" spans="1:18" x14ac:dyDescent="0.25">
      <c r="A29">
        <v>1</v>
      </c>
      <c r="B29">
        <v>1405</v>
      </c>
      <c r="C29" t="s">
        <v>795</v>
      </c>
      <c r="D29" t="s">
        <v>1079</v>
      </c>
      <c r="E29">
        <v>2</v>
      </c>
      <c r="F29" t="s">
        <v>13827</v>
      </c>
      <c r="G29">
        <v>2</v>
      </c>
      <c r="H29" t="s">
        <v>13773</v>
      </c>
      <c r="I29">
        <v>1</v>
      </c>
      <c r="J29" t="s">
        <v>13769</v>
      </c>
      <c r="K29" t="s">
        <v>13775</v>
      </c>
      <c r="L29">
        <v>270103</v>
      </c>
      <c r="M29" t="s">
        <v>13539</v>
      </c>
      <c r="N29">
        <v>270103008</v>
      </c>
      <c r="O29" t="s">
        <v>13734</v>
      </c>
      <c r="P29">
        <v>0</v>
      </c>
      <c r="Q29">
        <v>23438.922456559059</v>
      </c>
      <c r="R29">
        <v>0</v>
      </c>
    </row>
    <row r="30" spans="1:18" x14ac:dyDescent="0.25">
      <c r="A30">
        <v>1</v>
      </c>
      <c r="B30">
        <v>1405</v>
      </c>
      <c r="C30" t="s">
        <v>795</v>
      </c>
      <c r="D30" t="s">
        <v>1079</v>
      </c>
      <c r="E30">
        <v>3</v>
      </c>
      <c r="F30" t="s">
        <v>13828</v>
      </c>
      <c r="G30">
        <v>1</v>
      </c>
      <c r="H30" t="s">
        <v>8278</v>
      </c>
      <c r="I30">
        <v>1</v>
      </c>
      <c r="J30" t="s">
        <v>13769</v>
      </c>
      <c r="K30" t="s">
        <v>13777</v>
      </c>
      <c r="L30">
        <v>270103</v>
      </c>
      <c r="M30" t="s">
        <v>13539</v>
      </c>
      <c r="N30">
        <v>270103008</v>
      </c>
      <c r="O30" t="s">
        <v>13734</v>
      </c>
      <c r="P30">
        <v>0</v>
      </c>
      <c r="Q30">
        <v>57568.140528631637</v>
      </c>
      <c r="R30">
        <v>0</v>
      </c>
    </row>
    <row r="31" spans="1:18" x14ac:dyDescent="0.25">
      <c r="A31">
        <v>1</v>
      </c>
      <c r="B31">
        <v>1405</v>
      </c>
      <c r="C31" t="s">
        <v>795</v>
      </c>
      <c r="D31" t="s">
        <v>1079</v>
      </c>
      <c r="E31">
        <v>3</v>
      </c>
      <c r="F31" t="s">
        <v>13828</v>
      </c>
      <c r="G31">
        <v>1</v>
      </c>
      <c r="H31" t="s">
        <v>8278</v>
      </c>
      <c r="I31">
        <v>1</v>
      </c>
      <c r="J31" t="s">
        <v>13769</v>
      </c>
      <c r="K31" t="s">
        <v>13778</v>
      </c>
      <c r="L31">
        <v>270103</v>
      </c>
      <c r="M31" t="s">
        <v>13539</v>
      </c>
      <c r="N31">
        <v>270103008</v>
      </c>
      <c r="O31" t="s">
        <v>13734</v>
      </c>
      <c r="P31">
        <v>0</v>
      </c>
      <c r="Q31">
        <v>5722.6948951325749</v>
      </c>
      <c r="R31">
        <v>0</v>
      </c>
    </row>
    <row r="32" spans="1:18" x14ac:dyDescent="0.25">
      <c r="A32">
        <v>1</v>
      </c>
      <c r="B32">
        <v>1405</v>
      </c>
      <c r="C32" t="s">
        <v>795</v>
      </c>
      <c r="D32" t="s">
        <v>1079</v>
      </c>
      <c r="E32">
        <v>4</v>
      </c>
      <c r="F32" t="s">
        <v>13829</v>
      </c>
      <c r="G32">
        <v>1</v>
      </c>
      <c r="H32" t="s">
        <v>8278</v>
      </c>
      <c r="I32">
        <v>1</v>
      </c>
      <c r="J32" t="s">
        <v>13769</v>
      </c>
      <c r="K32" t="s">
        <v>13780</v>
      </c>
      <c r="L32">
        <v>270103</v>
      </c>
      <c r="M32" t="s">
        <v>13539</v>
      </c>
      <c r="N32">
        <v>270103008</v>
      </c>
      <c r="O32" t="s">
        <v>13734</v>
      </c>
      <c r="P32">
        <v>0</v>
      </c>
      <c r="Q32">
        <v>51406.982917622998</v>
      </c>
      <c r="R32">
        <v>0</v>
      </c>
    </row>
    <row r="33" spans="1:18" x14ac:dyDescent="0.25">
      <c r="A33">
        <v>1</v>
      </c>
      <c r="B33">
        <v>1405</v>
      </c>
      <c r="C33" t="s">
        <v>795</v>
      </c>
      <c r="D33" t="s">
        <v>1079</v>
      </c>
      <c r="E33">
        <v>4</v>
      </c>
      <c r="F33" t="s">
        <v>13829</v>
      </c>
      <c r="G33">
        <v>1</v>
      </c>
      <c r="H33" t="s">
        <v>8278</v>
      </c>
      <c r="I33">
        <v>1</v>
      </c>
      <c r="J33" t="s">
        <v>13769</v>
      </c>
      <c r="K33" t="s">
        <v>13781</v>
      </c>
      <c r="L33">
        <v>270103</v>
      </c>
      <c r="M33" t="s">
        <v>13539</v>
      </c>
      <c r="N33">
        <v>270103008</v>
      </c>
      <c r="O33" t="s">
        <v>13734</v>
      </c>
      <c r="P33">
        <v>0</v>
      </c>
      <c r="Q33">
        <v>11883.852506141222</v>
      </c>
      <c r="R33">
        <v>0</v>
      </c>
    </row>
    <row r="34" spans="1:18" x14ac:dyDescent="0.25">
      <c r="A34">
        <v>2</v>
      </c>
      <c r="B34">
        <v>2101</v>
      </c>
      <c r="C34" t="s">
        <v>756</v>
      </c>
      <c r="D34" t="s">
        <v>756</v>
      </c>
      <c r="E34">
        <v>1</v>
      </c>
      <c r="F34" t="s">
        <v>13826</v>
      </c>
      <c r="G34">
        <v>1</v>
      </c>
      <c r="H34" t="s">
        <v>8278</v>
      </c>
      <c r="I34">
        <v>1</v>
      </c>
      <c r="J34" t="s">
        <v>13769</v>
      </c>
      <c r="K34" t="s">
        <v>13770</v>
      </c>
      <c r="L34">
        <v>270103</v>
      </c>
      <c r="M34" t="s">
        <v>13539</v>
      </c>
      <c r="N34">
        <v>270103008</v>
      </c>
      <c r="O34" t="s">
        <v>13734</v>
      </c>
      <c r="P34">
        <v>23153.794905960131</v>
      </c>
      <c r="Q34">
        <v>29158.058044591136</v>
      </c>
      <c r="R34">
        <v>21907.627365500717</v>
      </c>
    </row>
    <row r="35" spans="1:18" x14ac:dyDescent="0.25">
      <c r="A35">
        <v>2</v>
      </c>
      <c r="B35">
        <v>2101</v>
      </c>
      <c r="C35" t="s">
        <v>756</v>
      </c>
      <c r="D35" t="s">
        <v>756</v>
      </c>
      <c r="E35">
        <v>1</v>
      </c>
      <c r="F35" t="s">
        <v>13826</v>
      </c>
      <c r="G35">
        <v>1</v>
      </c>
      <c r="H35" t="s">
        <v>8278</v>
      </c>
      <c r="I35">
        <v>1</v>
      </c>
      <c r="J35" t="s">
        <v>13769</v>
      </c>
      <c r="K35" t="s">
        <v>13771</v>
      </c>
      <c r="L35">
        <v>270103</v>
      </c>
      <c r="M35" t="s">
        <v>13539</v>
      </c>
      <c r="N35">
        <v>270103008</v>
      </c>
      <c r="O35" t="s">
        <v>13734</v>
      </c>
      <c r="P35">
        <v>4104.3862496227584</v>
      </c>
      <c r="Q35">
        <v>7749.7403735921644</v>
      </c>
      <c r="R35">
        <v>7311.666038383476</v>
      </c>
    </row>
    <row r="36" spans="1:18" x14ac:dyDescent="0.25">
      <c r="A36">
        <v>2</v>
      </c>
      <c r="B36">
        <v>2101</v>
      </c>
      <c r="C36" t="s">
        <v>756</v>
      </c>
      <c r="D36" t="s">
        <v>756</v>
      </c>
      <c r="E36">
        <v>2</v>
      </c>
      <c r="F36" t="s">
        <v>13827</v>
      </c>
      <c r="G36">
        <v>2</v>
      </c>
      <c r="H36" t="s">
        <v>13773</v>
      </c>
      <c r="I36">
        <v>1</v>
      </c>
      <c r="J36" t="s">
        <v>13769</v>
      </c>
      <c r="K36" t="s">
        <v>13774</v>
      </c>
      <c r="L36">
        <v>270103</v>
      </c>
      <c r="M36" t="s">
        <v>13539</v>
      </c>
      <c r="N36">
        <v>270103008</v>
      </c>
      <c r="O36" t="s">
        <v>13734</v>
      </c>
      <c r="P36">
        <v>21542.618311439099</v>
      </c>
      <c r="Q36">
        <v>21623.921143535725</v>
      </c>
      <c r="R36">
        <v>18645.288363594755</v>
      </c>
    </row>
    <row r="37" spans="1:18" x14ac:dyDescent="0.25">
      <c r="A37">
        <v>2</v>
      </c>
      <c r="B37">
        <v>2101</v>
      </c>
      <c r="C37" t="s">
        <v>756</v>
      </c>
      <c r="D37" t="s">
        <v>756</v>
      </c>
      <c r="E37">
        <v>2</v>
      </c>
      <c r="F37" t="s">
        <v>13827</v>
      </c>
      <c r="G37">
        <v>2</v>
      </c>
      <c r="H37" t="s">
        <v>13773</v>
      </c>
      <c r="I37">
        <v>1</v>
      </c>
      <c r="J37" t="s">
        <v>13769</v>
      </c>
      <c r="K37" t="s">
        <v>13775</v>
      </c>
      <c r="L37">
        <v>270103</v>
      </c>
      <c r="M37" t="s">
        <v>13539</v>
      </c>
      <c r="N37">
        <v>270103008</v>
      </c>
      <c r="O37" t="s">
        <v>13734</v>
      </c>
      <c r="P37">
        <v>5715.5628441437902</v>
      </c>
      <c r="Q37">
        <v>15283.877274647512</v>
      </c>
      <c r="R37">
        <v>10574.005040289458</v>
      </c>
    </row>
    <row r="38" spans="1:18" x14ac:dyDescent="0.25">
      <c r="A38">
        <v>2</v>
      </c>
      <c r="B38">
        <v>2101</v>
      </c>
      <c r="C38" t="s">
        <v>756</v>
      </c>
      <c r="D38" t="s">
        <v>756</v>
      </c>
      <c r="E38">
        <v>3</v>
      </c>
      <c r="F38" t="s">
        <v>13828</v>
      </c>
      <c r="G38">
        <v>1</v>
      </c>
      <c r="H38" t="s">
        <v>8278</v>
      </c>
      <c r="I38">
        <v>1</v>
      </c>
      <c r="J38" t="s">
        <v>13769</v>
      </c>
      <c r="K38" t="s">
        <v>13777</v>
      </c>
      <c r="L38">
        <v>270103</v>
      </c>
      <c r="M38" t="s">
        <v>13539</v>
      </c>
      <c r="N38">
        <v>270103008</v>
      </c>
      <c r="O38" t="s">
        <v>13734</v>
      </c>
      <c r="P38">
        <v>26510.24673010016</v>
      </c>
      <c r="Q38">
        <v>35588.476107016373</v>
      </c>
      <c r="R38">
        <v>27309.114844881431</v>
      </c>
    </row>
    <row r="39" spans="1:18" x14ac:dyDescent="0.25">
      <c r="A39">
        <v>2</v>
      </c>
      <c r="B39">
        <v>2101</v>
      </c>
      <c r="C39" t="s">
        <v>756</v>
      </c>
      <c r="D39" t="s">
        <v>756</v>
      </c>
      <c r="E39">
        <v>3</v>
      </c>
      <c r="F39" t="s">
        <v>13828</v>
      </c>
      <c r="G39">
        <v>1</v>
      </c>
      <c r="H39" t="s">
        <v>8278</v>
      </c>
      <c r="I39">
        <v>1</v>
      </c>
      <c r="J39" t="s">
        <v>13769</v>
      </c>
      <c r="K39" t="s">
        <v>13778</v>
      </c>
      <c r="L39">
        <v>270103</v>
      </c>
      <c r="M39" t="s">
        <v>13539</v>
      </c>
      <c r="N39">
        <v>270103008</v>
      </c>
      <c r="O39" t="s">
        <v>13734</v>
      </c>
      <c r="P39">
        <v>747.93442548272662</v>
      </c>
      <c r="Q39">
        <v>1319.322311166944</v>
      </c>
      <c r="R39">
        <v>1910.17855900277</v>
      </c>
    </row>
    <row r="40" spans="1:18" x14ac:dyDescent="0.25">
      <c r="A40">
        <v>2</v>
      </c>
      <c r="B40">
        <v>2101</v>
      </c>
      <c r="C40" t="s">
        <v>756</v>
      </c>
      <c r="D40" t="s">
        <v>756</v>
      </c>
      <c r="E40">
        <v>4</v>
      </c>
      <c r="F40" t="s">
        <v>13829</v>
      </c>
      <c r="G40">
        <v>1</v>
      </c>
      <c r="H40" t="s">
        <v>8278</v>
      </c>
      <c r="I40">
        <v>1</v>
      </c>
      <c r="J40" t="s">
        <v>13769</v>
      </c>
      <c r="K40" t="s">
        <v>13780</v>
      </c>
      <c r="L40">
        <v>270103</v>
      </c>
      <c r="M40" t="s">
        <v>13539</v>
      </c>
      <c r="N40">
        <v>270103008</v>
      </c>
      <c r="O40" t="s">
        <v>13734</v>
      </c>
      <c r="P40">
        <v>23153.794905960131</v>
      </c>
      <c r="Q40">
        <v>29272.101399576441</v>
      </c>
      <c r="R40">
        <v>22311.953047107716</v>
      </c>
    </row>
    <row r="41" spans="1:18" x14ac:dyDescent="0.25">
      <c r="A41">
        <v>2</v>
      </c>
      <c r="B41">
        <v>2101</v>
      </c>
      <c r="C41" t="s">
        <v>756</v>
      </c>
      <c r="D41" t="s">
        <v>756</v>
      </c>
      <c r="E41">
        <v>4</v>
      </c>
      <c r="F41" t="s">
        <v>13829</v>
      </c>
      <c r="G41">
        <v>1</v>
      </c>
      <c r="H41" t="s">
        <v>8278</v>
      </c>
      <c r="I41">
        <v>1</v>
      </c>
      <c r="J41" t="s">
        <v>13769</v>
      </c>
      <c r="K41" t="s">
        <v>13781</v>
      </c>
      <c r="L41">
        <v>270103</v>
      </c>
      <c r="M41" t="s">
        <v>13539</v>
      </c>
      <c r="N41">
        <v>270103008</v>
      </c>
      <c r="O41" t="s">
        <v>13734</v>
      </c>
      <c r="P41">
        <v>4104.3862496227584</v>
      </c>
      <c r="Q41">
        <v>7635.6970186068593</v>
      </c>
      <c r="R41">
        <v>6907.340356776479</v>
      </c>
    </row>
    <row r="42" spans="1:18" x14ac:dyDescent="0.25">
      <c r="A42">
        <v>2</v>
      </c>
      <c r="B42">
        <v>2104</v>
      </c>
      <c r="C42" t="s">
        <v>756</v>
      </c>
      <c r="D42" t="s">
        <v>1090</v>
      </c>
      <c r="E42">
        <v>1</v>
      </c>
      <c r="F42" t="s">
        <v>13826</v>
      </c>
      <c r="G42">
        <v>1</v>
      </c>
      <c r="H42" t="s">
        <v>8278</v>
      </c>
      <c r="I42">
        <v>1</v>
      </c>
      <c r="J42" t="s">
        <v>13769</v>
      </c>
      <c r="K42" t="s">
        <v>13770</v>
      </c>
      <c r="L42">
        <v>270103</v>
      </c>
      <c r="M42" t="s">
        <v>13539</v>
      </c>
      <c r="N42">
        <v>270103008</v>
      </c>
      <c r="O42" t="s">
        <v>13734</v>
      </c>
      <c r="P42">
        <v>0</v>
      </c>
      <c r="Q42">
        <v>52942.3533773776</v>
      </c>
      <c r="R42">
        <v>0</v>
      </c>
    </row>
    <row r="43" spans="1:18" x14ac:dyDescent="0.25">
      <c r="A43">
        <v>2</v>
      </c>
      <c r="B43">
        <v>2104</v>
      </c>
      <c r="C43" t="s">
        <v>756</v>
      </c>
      <c r="D43" t="s">
        <v>1090</v>
      </c>
      <c r="E43">
        <v>1</v>
      </c>
      <c r="F43" t="s">
        <v>13826</v>
      </c>
      <c r="G43">
        <v>1</v>
      </c>
      <c r="H43" t="s">
        <v>8278</v>
      </c>
      <c r="I43">
        <v>1</v>
      </c>
      <c r="J43" t="s">
        <v>13769</v>
      </c>
      <c r="K43" t="s">
        <v>13771</v>
      </c>
      <c r="L43">
        <v>270103</v>
      </c>
      <c r="M43" t="s">
        <v>13539</v>
      </c>
      <c r="N43">
        <v>270103008</v>
      </c>
      <c r="O43" t="s">
        <v>13734</v>
      </c>
      <c r="P43">
        <v>0</v>
      </c>
      <c r="Q43">
        <v>15260.32311362727</v>
      </c>
      <c r="R43">
        <v>0</v>
      </c>
    </row>
    <row r="44" spans="1:18" x14ac:dyDescent="0.25">
      <c r="A44">
        <v>2</v>
      </c>
      <c r="B44">
        <v>2104</v>
      </c>
      <c r="C44" t="s">
        <v>756</v>
      </c>
      <c r="D44" t="s">
        <v>1090</v>
      </c>
      <c r="E44">
        <v>2</v>
      </c>
      <c r="F44" t="s">
        <v>13827</v>
      </c>
      <c r="G44">
        <v>2</v>
      </c>
      <c r="H44" t="s">
        <v>13773</v>
      </c>
      <c r="I44">
        <v>1</v>
      </c>
      <c r="J44" t="s">
        <v>13769</v>
      </c>
      <c r="K44" t="s">
        <v>13774</v>
      </c>
      <c r="L44">
        <v>270103</v>
      </c>
      <c r="M44" t="s">
        <v>13539</v>
      </c>
      <c r="N44">
        <v>270103008</v>
      </c>
      <c r="O44" t="s">
        <v>13734</v>
      </c>
      <c r="P44">
        <v>0</v>
      </c>
      <c r="Q44">
        <v>30848.96970728552</v>
      </c>
      <c r="R44">
        <v>0</v>
      </c>
    </row>
    <row r="45" spans="1:18" x14ac:dyDescent="0.25">
      <c r="A45">
        <v>2</v>
      </c>
      <c r="B45">
        <v>2104</v>
      </c>
      <c r="C45" t="s">
        <v>756</v>
      </c>
      <c r="D45" t="s">
        <v>1090</v>
      </c>
      <c r="E45">
        <v>2</v>
      </c>
      <c r="F45" t="s">
        <v>13827</v>
      </c>
      <c r="G45">
        <v>2</v>
      </c>
      <c r="H45" t="s">
        <v>13773</v>
      </c>
      <c r="I45">
        <v>1</v>
      </c>
      <c r="J45" t="s">
        <v>13769</v>
      </c>
      <c r="K45" t="s">
        <v>13775</v>
      </c>
      <c r="L45">
        <v>270103</v>
      </c>
      <c r="M45" t="s">
        <v>13539</v>
      </c>
      <c r="N45">
        <v>270103008</v>
      </c>
      <c r="O45" t="s">
        <v>13734</v>
      </c>
      <c r="P45">
        <v>0</v>
      </c>
      <c r="Q45">
        <v>37353.706783719354</v>
      </c>
      <c r="R45">
        <v>0</v>
      </c>
    </row>
    <row r="46" spans="1:18" x14ac:dyDescent="0.25">
      <c r="A46">
        <v>2</v>
      </c>
      <c r="B46">
        <v>2104</v>
      </c>
      <c r="C46" t="s">
        <v>756</v>
      </c>
      <c r="D46" t="s">
        <v>1090</v>
      </c>
      <c r="E46">
        <v>3</v>
      </c>
      <c r="F46" t="s">
        <v>13828</v>
      </c>
      <c r="G46">
        <v>1</v>
      </c>
      <c r="H46" t="s">
        <v>8278</v>
      </c>
      <c r="I46">
        <v>1</v>
      </c>
      <c r="J46" t="s">
        <v>13769</v>
      </c>
      <c r="K46" t="s">
        <v>13777</v>
      </c>
      <c r="L46">
        <v>270103</v>
      </c>
      <c r="M46" t="s">
        <v>13539</v>
      </c>
      <c r="N46">
        <v>270103008</v>
      </c>
      <c r="O46" t="s">
        <v>13734</v>
      </c>
      <c r="P46">
        <v>0</v>
      </c>
      <c r="Q46">
        <v>68202.676491004881</v>
      </c>
      <c r="R46">
        <v>0</v>
      </c>
    </row>
    <row r="47" spans="1:18" x14ac:dyDescent="0.25">
      <c r="A47">
        <v>2</v>
      </c>
      <c r="B47">
        <v>2104</v>
      </c>
      <c r="C47" t="s">
        <v>756</v>
      </c>
      <c r="D47" t="s">
        <v>1090</v>
      </c>
      <c r="E47">
        <v>4</v>
      </c>
      <c r="F47" t="s">
        <v>13829</v>
      </c>
      <c r="G47">
        <v>1</v>
      </c>
      <c r="H47" t="s">
        <v>8278</v>
      </c>
      <c r="I47">
        <v>1</v>
      </c>
      <c r="J47" t="s">
        <v>13769</v>
      </c>
      <c r="K47" t="s">
        <v>13780</v>
      </c>
      <c r="L47">
        <v>270103</v>
      </c>
      <c r="M47" t="s">
        <v>13539</v>
      </c>
      <c r="N47">
        <v>270103008</v>
      </c>
      <c r="O47" t="s">
        <v>13734</v>
      </c>
      <c r="P47">
        <v>0</v>
      </c>
      <c r="Q47">
        <v>52942.3533773776</v>
      </c>
      <c r="R47">
        <v>0</v>
      </c>
    </row>
    <row r="48" spans="1:18" x14ac:dyDescent="0.25">
      <c r="A48">
        <v>2</v>
      </c>
      <c r="B48">
        <v>2104</v>
      </c>
      <c r="C48" t="s">
        <v>756</v>
      </c>
      <c r="D48" t="s">
        <v>1090</v>
      </c>
      <c r="E48">
        <v>4</v>
      </c>
      <c r="F48" t="s">
        <v>13829</v>
      </c>
      <c r="G48">
        <v>1</v>
      </c>
      <c r="H48" t="s">
        <v>8278</v>
      </c>
      <c r="I48">
        <v>1</v>
      </c>
      <c r="J48" t="s">
        <v>13769</v>
      </c>
      <c r="K48" t="s">
        <v>13781</v>
      </c>
      <c r="L48">
        <v>270103</v>
      </c>
      <c r="M48" t="s">
        <v>13539</v>
      </c>
      <c r="N48">
        <v>270103008</v>
      </c>
      <c r="O48" t="s">
        <v>13734</v>
      </c>
      <c r="P48">
        <v>0</v>
      </c>
      <c r="Q48">
        <v>15260.32311362727</v>
      </c>
      <c r="R48">
        <v>0</v>
      </c>
    </row>
    <row r="49" spans="1:18" x14ac:dyDescent="0.25">
      <c r="A49">
        <v>2</v>
      </c>
      <c r="B49">
        <v>2201</v>
      </c>
      <c r="C49" t="s">
        <v>756</v>
      </c>
      <c r="D49" t="s">
        <v>1093</v>
      </c>
      <c r="E49">
        <v>1</v>
      </c>
      <c r="F49" t="s">
        <v>13826</v>
      </c>
      <c r="G49">
        <v>1</v>
      </c>
      <c r="H49" t="s">
        <v>8278</v>
      </c>
      <c r="I49">
        <v>1</v>
      </c>
      <c r="J49" t="s">
        <v>13769</v>
      </c>
      <c r="K49" t="s">
        <v>13770</v>
      </c>
      <c r="L49">
        <v>270103</v>
      </c>
      <c r="M49" t="s">
        <v>13539</v>
      </c>
      <c r="N49">
        <v>270103008</v>
      </c>
      <c r="O49" t="s">
        <v>13734</v>
      </c>
      <c r="P49">
        <v>23734.716469520008</v>
      </c>
      <c r="Q49">
        <v>20589.527341893569</v>
      </c>
      <c r="R49">
        <v>24153.83307155154</v>
      </c>
    </row>
    <row r="50" spans="1:18" x14ac:dyDescent="0.25">
      <c r="A50">
        <v>2</v>
      </c>
      <c r="B50">
        <v>2201</v>
      </c>
      <c r="C50" t="s">
        <v>756</v>
      </c>
      <c r="D50" t="s">
        <v>1093</v>
      </c>
      <c r="E50">
        <v>1</v>
      </c>
      <c r="F50" t="s">
        <v>13826</v>
      </c>
      <c r="G50">
        <v>1</v>
      </c>
      <c r="H50" t="s">
        <v>8278</v>
      </c>
      <c r="I50">
        <v>1</v>
      </c>
      <c r="J50" t="s">
        <v>13769</v>
      </c>
      <c r="K50" t="s">
        <v>13771</v>
      </c>
      <c r="L50">
        <v>270103</v>
      </c>
      <c r="M50" t="s">
        <v>13539</v>
      </c>
      <c r="N50">
        <v>270103008</v>
      </c>
      <c r="O50" t="s">
        <v>13734</v>
      </c>
      <c r="P50">
        <v>3689.1923828003532</v>
      </c>
      <c r="Q50">
        <v>4318.0655222802225</v>
      </c>
      <c r="R50">
        <v>4719.3828917151695</v>
      </c>
    </row>
    <row r="51" spans="1:18" x14ac:dyDescent="0.25">
      <c r="A51">
        <v>2</v>
      </c>
      <c r="B51">
        <v>2201</v>
      </c>
      <c r="C51" t="s">
        <v>756</v>
      </c>
      <c r="D51" t="s">
        <v>1093</v>
      </c>
      <c r="E51">
        <v>2</v>
      </c>
      <c r="F51" t="s">
        <v>13827</v>
      </c>
      <c r="G51">
        <v>2</v>
      </c>
      <c r="H51" t="s">
        <v>13773</v>
      </c>
      <c r="I51">
        <v>1</v>
      </c>
      <c r="J51" t="s">
        <v>13769</v>
      </c>
      <c r="K51" t="s">
        <v>13774</v>
      </c>
      <c r="L51">
        <v>270103</v>
      </c>
      <c r="M51" t="s">
        <v>13539</v>
      </c>
      <c r="N51">
        <v>270103008</v>
      </c>
      <c r="O51" t="s">
        <v>13734</v>
      </c>
      <c r="P51">
        <v>21069.816037911864</v>
      </c>
      <c r="Q51">
        <v>13084.126184451436</v>
      </c>
      <c r="R51">
        <v>22290.319925678879</v>
      </c>
    </row>
    <row r="52" spans="1:18" x14ac:dyDescent="0.25">
      <c r="A52">
        <v>2</v>
      </c>
      <c r="B52">
        <v>2201</v>
      </c>
      <c r="C52" t="s">
        <v>756</v>
      </c>
      <c r="D52" t="s">
        <v>1093</v>
      </c>
      <c r="E52">
        <v>2</v>
      </c>
      <c r="F52" t="s">
        <v>13827</v>
      </c>
      <c r="G52">
        <v>2</v>
      </c>
      <c r="H52" t="s">
        <v>13773</v>
      </c>
      <c r="I52">
        <v>1</v>
      </c>
      <c r="J52" t="s">
        <v>13769</v>
      </c>
      <c r="K52" t="s">
        <v>13775</v>
      </c>
      <c r="L52">
        <v>270103</v>
      </c>
      <c r="M52" t="s">
        <v>13539</v>
      </c>
      <c r="N52">
        <v>270103008</v>
      </c>
      <c r="O52" t="s">
        <v>13734</v>
      </c>
      <c r="P52">
        <v>6354.0928144084983</v>
      </c>
      <c r="Q52">
        <v>11823.466679722338</v>
      </c>
      <c r="R52">
        <v>6582.896037587826</v>
      </c>
    </row>
    <row r="53" spans="1:18" x14ac:dyDescent="0.25">
      <c r="A53">
        <v>2</v>
      </c>
      <c r="B53">
        <v>2201</v>
      </c>
      <c r="C53" t="s">
        <v>756</v>
      </c>
      <c r="D53" t="s">
        <v>1093</v>
      </c>
      <c r="E53">
        <v>3</v>
      </c>
      <c r="F53" t="s">
        <v>13828</v>
      </c>
      <c r="G53">
        <v>1</v>
      </c>
      <c r="H53" t="s">
        <v>8278</v>
      </c>
      <c r="I53">
        <v>1</v>
      </c>
      <c r="J53" t="s">
        <v>13769</v>
      </c>
      <c r="K53" t="s">
        <v>13777</v>
      </c>
      <c r="L53">
        <v>270103</v>
      </c>
      <c r="M53" t="s">
        <v>13539</v>
      </c>
      <c r="N53">
        <v>270103008</v>
      </c>
      <c r="O53" t="s">
        <v>13734</v>
      </c>
      <c r="P53">
        <v>26438.175553814199</v>
      </c>
      <c r="Q53">
        <v>24406.484580334563</v>
      </c>
      <c r="R53">
        <v>27316.14674097822</v>
      </c>
    </row>
    <row r="54" spans="1:18" x14ac:dyDescent="0.25">
      <c r="A54">
        <v>2</v>
      </c>
      <c r="B54">
        <v>2201</v>
      </c>
      <c r="C54" t="s">
        <v>756</v>
      </c>
      <c r="D54" t="s">
        <v>1093</v>
      </c>
      <c r="E54">
        <v>3</v>
      </c>
      <c r="F54" t="s">
        <v>13828</v>
      </c>
      <c r="G54">
        <v>1</v>
      </c>
      <c r="H54" t="s">
        <v>8278</v>
      </c>
      <c r="I54">
        <v>1</v>
      </c>
      <c r="J54" t="s">
        <v>13769</v>
      </c>
      <c r="K54" t="s">
        <v>13778</v>
      </c>
      <c r="L54">
        <v>270103</v>
      </c>
      <c r="M54" t="s">
        <v>13539</v>
      </c>
      <c r="N54">
        <v>270103008</v>
      </c>
      <c r="O54" t="s">
        <v>13734</v>
      </c>
      <c r="P54">
        <v>985.73329850616312</v>
      </c>
      <c r="Q54">
        <v>501.1082838392262</v>
      </c>
      <c r="R54">
        <v>1557.0692222884868</v>
      </c>
    </row>
    <row r="55" spans="1:18" x14ac:dyDescent="0.25">
      <c r="A55">
        <v>2</v>
      </c>
      <c r="B55">
        <v>2201</v>
      </c>
      <c r="C55" t="s">
        <v>756</v>
      </c>
      <c r="D55" t="s">
        <v>1093</v>
      </c>
      <c r="E55">
        <v>4</v>
      </c>
      <c r="F55" t="s">
        <v>13829</v>
      </c>
      <c r="G55">
        <v>1</v>
      </c>
      <c r="H55" t="s">
        <v>8278</v>
      </c>
      <c r="I55">
        <v>1</v>
      </c>
      <c r="J55" t="s">
        <v>13769</v>
      </c>
      <c r="K55" t="s">
        <v>13780</v>
      </c>
      <c r="L55">
        <v>270103</v>
      </c>
      <c r="M55" t="s">
        <v>13539</v>
      </c>
      <c r="N55">
        <v>270103008</v>
      </c>
      <c r="O55" t="s">
        <v>13734</v>
      </c>
      <c r="P55">
        <v>23734.716469520008</v>
      </c>
      <c r="Q55">
        <v>20589.527341893569</v>
      </c>
      <c r="R55">
        <v>24658.189060167861</v>
      </c>
    </row>
    <row r="56" spans="1:18" x14ac:dyDescent="0.25">
      <c r="A56">
        <v>2</v>
      </c>
      <c r="B56">
        <v>2201</v>
      </c>
      <c r="C56" t="s">
        <v>756</v>
      </c>
      <c r="D56" t="s">
        <v>1093</v>
      </c>
      <c r="E56">
        <v>4</v>
      </c>
      <c r="F56" t="s">
        <v>13829</v>
      </c>
      <c r="G56">
        <v>1</v>
      </c>
      <c r="H56" t="s">
        <v>8278</v>
      </c>
      <c r="I56">
        <v>1</v>
      </c>
      <c r="J56" t="s">
        <v>13769</v>
      </c>
      <c r="K56" t="s">
        <v>13781</v>
      </c>
      <c r="L56">
        <v>270103</v>
      </c>
      <c r="M56" t="s">
        <v>13539</v>
      </c>
      <c r="N56">
        <v>270103008</v>
      </c>
      <c r="O56" t="s">
        <v>13734</v>
      </c>
      <c r="P56">
        <v>3689.1923828003532</v>
      </c>
      <c r="Q56">
        <v>4318.0655222802225</v>
      </c>
      <c r="R56">
        <v>4215.026903098852</v>
      </c>
    </row>
    <row r="57" spans="1:18" x14ac:dyDescent="0.25">
      <c r="A57">
        <v>2</v>
      </c>
      <c r="B57">
        <v>2301</v>
      </c>
      <c r="C57" t="s">
        <v>756</v>
      </c>
      <c r="D57" t="s">
        <v>1102</v>
      </c>
      <c r="E57">
        <v>1</v>
      </c>
      <c r="F57" t="s">
        <v>13826</v>
      </c>
      <c r="G57">
        <v>1</v>
      </c>
      <c r="H57" t="s">
        <v>8278</v>
      </c>
      <c r="I57">
        <v>1</v>
      </c>
      <c r="J57" t="s">
        <v>13769</v>
      </c>
      <c r="K57" t="s">
        <v>13770</v>
      </c>
      <c r="L57">
        <v>270103</v>
      </c>
      <c r="M57" t="s">
        <v>13539</v>
      </c>
      <c r="N57">
        <v>270103008</v>
      </c>
      <c r="O57" t="s">
        <v>13734</v>
      </c>
      <c r="P57">
        <v>0</v>
      </c>
      <c r="Q57">
        <v>35765.214421579112</v>
      </c>
      <c r="R57">
        <v>52772.05538027169</v>
      </c>
    </row>
    <row r="58" spans="1:18" x14ac:dyDescent="0.25">
      <c r="A58">
        <v>2</v>
      </c>
      <c r="B58">
        <v>2301</v>
      </c>
      <c r="C58" t="s">
        <v>756</v>
      </c>
      <c r="D58" t="s">
        <v>1102</v>
      </c>
      <c r="E58">
        <v>1</v>
      </c>
      <c r="F58" t="s">
        <v>13826</v>
      </c>
      <c r="G58">
        <v>1</v>
      </c>
      <c r="H58" t="s">
        <v>8278</v>
      </c>
      <c r="I58">
        <v>1</v>
      </c>
      <c r="J58" t="s">
        <v>13769</v>
      </c>
      <c r="K58" t="s">
        <v>13771</v>
      </c>
      <c r="L58">
        <v>270103</v>
      </c>
      <c r="M58" t="s">
        <v>13539</v>
      </c>
      <c r="N58">
        <v>270103008</v>
      </c>
      <c r="O58" t="s">
        <v>13734</v>
      </c>
      <c r="P58">
        <v>0</v>
      </c>
      <c r="Q58">
        <v>3203.4511003818716</v>
      </c>
      <c r="R58">
        <v>22312.665658478469</v>
      </c>
    </row>
    <row r="59" spans="1:18" x14ac:dyDescent="0.25">
      <c r="A59">
        <v>2</v>
      </c>
      <c r="B59">
        <v>2301</v>
      </c>
      <c r="C59" t="s">
        <v>756</v>
      </c>
      <c r="D59" t="s">
        <v>1102</v>
      </c>
      <c r="E59">
        <v>2</v>
      </c>
      <c r="F59" t="s">
        <v>13827</v>
      </c>
      <c r="G59">
        <v>2</v>
      </c>
      <c r="H59" t="s">
        <v>13773</v>
      </c>
      <c r="I59">
        <v>1</v>
      </c>
      <c r="J59" t="s">
        <v>13769</v>
      </c>
      <c r="K59" t="s">
        <v>13774</v>
      </c>
      <c r="L59">
        <v>270103</v>
      </c>
      <c r="M59" t="s">
        <v>13539</v>
      </c>
      <c r="N59">
        <v>270103008</v>
      </c>
      <c r="O59" t="s">
        <v>13734</v>
      </c>
      <c r="P59">
        <v>0</v>
      </c>
      <c r="Q59">
        <v>20461.825981063954</v>
      </c>
      <c r="R59">
        <v>48376.683498836326</v>
      </c>
    </row>
    <row r="60" spans="1:18" x14ac:dyDescent="0.25">
      <c r="A60">
        <v>2</v>
      </c>
      <c r="B60">
        <v>2301</v>
      </c>
      <c r="C60" t="s">
        <v>756</v>
      </c>
      <c r="D60" t="s">
        <v>1102</v>
      </c>
      <c r="E60">
        <v>2</v>
      </c>
      <c r="F60" t="s">
        <v>13827</v>
      </c>
      <c r="G60">
        <v>2</v>
      </c>
      <c r="H60" t="s">
        <v>13773</v>
      </c>
      <c r="I60">
        <v>1</v>
      </c>
      <c r="J60" t="s">
        <v>13769</v>
      </c>
      <c r="K60" t="s">
        <v>13775</v>
      </c>
      <c r="L60">
        <v>270103</v>
      </c>
      <c r="M60" t="s">
        <v>13539</v>
      </c>
      <c r="N60">
        <v>270103008</v>
      </c>
      <c r="O60" t="s">
        <v>13734</v>
      </c>
      <c r="P60">
        <v>0</v>
      </c>
      <c r="Q60">
        <v>18506.839540897025</v>
      </c>
      <c r="R60">
        <v>26708.037539913832</v>
      </c>
    </row>
    <row r="61" spans="1:18" x14ac:dyDescent="0.25">
      <c r="A61">
        <v>2</v>
      </c>
      <c r="B61">
        <v>2301</v>
      </c>
      <c r="C61" t="s">
        <v>756</v>
      </c>
      <c r="D61" t="s">
        <v>1102</v>
      </c>
      <c r="E61">
        <v>3</v>
      </c>
      <c r="F61" t="s">
        <v>13828</v>
      </c>
      <c r="G61">
        <v>1</v>
      </c>
      <c r="H61" t="s">
        <v>8278</v>
      </c>
      <c r="I61">
        <v>1</v>
      </c>
      <c r="J61" t="s">
        <v>13769</v>
      </c>
      <c r="K61" t="s">
        <v>13777</v>
      </c>
      <c r="L61">
        <v>270103</v>
      </c>
      <c r="M61" t="s">
        <v>13539</v>
      </c>
      <c r="N61">
        <v>270103008</v>
      </c>
      <c r="O61" t="s">
        <v>13734</v>
      </c>
      <c r="P61">
        <v>0</v>
      </c>
      <c r="Q61">
        <v>38968.665521960982</v>
      </c>
      <c r="R61">
        <v>69442.736708917713</v>
      </c>
    </row>
    <row r="62" spans="1:18" x14ac:dyDescent="0.25">
      <c r="A62">
        <v>2</v>
      </c>
      <c r="B62">
        <v>2301</v>
      </c>
      <c r="C62" t="s">
        <v>756</v>
      </c>
      <c r="D62" t="s">
        <v>1102</v>
      </c>
      <c r="E62">
        <v>3</v>
      </c>
      <c r="F62" t="s">
        <v>13828</v>
      </c>
      <c r="G62">
        <v>1</v>
      </c>
      <c r="H62" t="s">
        <v>8278</v>
      </c>
      <c r="I62">
        <v>1</v>
      </c>
      <c r="J62" t="s">
        <v>13769</v>
      </c>
      <c r="K62" t="s">
        <v>13778</v>
      </c>
      <c r="L62">
        <v>270103</v>
      </c>
      <c r="M62" t="s">
        <v>13539</v>
      </c>
      <c r="N62">
        <v>270103008</v>
      </c>
      <c r="O62" t="s">
        <v>13734</v>
      </c>
      <c r="P62">
        <v>0</v>
      </c>
      <c r="Q62">
        <v>0</v>
      </c>
      <c r="R62">
        <v>5641.9843298324349</v>
      </c>
    </row>
    <row r="63" spans="1:18" x14ac:dyDescent="0.25">
      <c r="A63">
        <v>2</v>
      </c>
      <c r="B63">
        <v>2301</v>
      </c>
      <c r="C63" t="s">
        <v>756</v>
      </c>
      <c r="D63" t="s">
        <v>1102</v>
      </c>
      <c r="E63">
        <v>4</v>
      </c>
      <c r="F63" t="s">
        <v>13829</v>
      </c>
      <c r="G63">
        <v>1</v>
      </c>
      <c r="H63" t="s">
        <v>8278</v>
      </c>
      <c r="I63">
        <v>1</v>
      </c>
      <c r="J63" t="s">
        <v>13769</v>
      </c>
      <c r="K63" t="s">
        <v>13780</v>
      </c>
      <c r="L63">
        <v>270103</v>
      </c>
      <c r="M63" t="s">
        <v>13539</v>
      </c>
      <c r="N63">
        <v>270103008</v>
      </c>
      <c r="O63" t="s">
        <v>13734</v>
      </c>
      <c r="P63">
        <v>0</v>
      </c>
      <c r="Q63">
        <v>35765.214421579112</v>
      </c>
      <c r="R63">
        <v>52772.05538027169</v>
      </c>
    </row>
    <row r="64" spans="1:18" x14ac:dyDescent="0.25">
      <c r="A64">
        <v>2</v>
      </c>
      <c r="B64">
        <v>2301</v>
      </c>
      <c r="C64" t="s">
        <v>756</v>
      </c>
      <c r="D64" t="s">
        <v>1102</v>
      </c>
      <c r="E64">
        <v>4</v>
      </c>
      <c r="F64" t="s">
        <v>13829</v>
      </c>
      <c r="G64">
        <v>1</v>
      </c>
      <c r="H64" t="s">
        <v>8278</v>
      </c>
      <c r="I64">
        <v>1</v>
      </c>
      <c r="J64" t="s">
        <v>13769</v>
      </c>
      <c r="K64" t="s">
        <v>13781</v>
      </c>
      <c r="L64">
        <v>270103</v>
      </c>
      <c r="M64" t="s">
        <v>13539</v>
      </c>
      <c r="N64">
        <v>270103008</v>
      </c>
      <c r="O64" t="s">
        <v>13734</v>
      </c>
      <c r="P64">
        <v>0</v>
      </c>
      <c r="Q64">
        <v>3203.4511003818716</v>
      </c>
      <c r="R64">
        <v>22312.665658478469</v>
      </c>
    </row>
    <row r="65" spans="1:18" x14ac:dyDescent="0.25">
      <c r="A65">
        <v>2</v>
      </c>
      <c r="B65">
        <v>2302</v>
      </c>
      <c r="C65" t="s">
        <v>756</v>
      </c>
      <c r="D65" t="s">
        <v>1105</v>
      </c>
      <c r="E65">
        <v>1</v>
      </c>
      <c r="F65" t="s">
        <v>13826</v>
      </c>
      <c r="G65">
        <v>1</v>
      </c>
      <c r="H65" t="s">
        <v>8278</v>
      </c>
      <c r="I65">
        <v>1</v>
      </c>
      <c r="J65" t="s">
        <v>13769</v>
      </c>
      <c r="K65" t="s">
        <v>13770</v>
      </c>
      <c r="L65">
        <v>270103</v>
      </c>
      <c r="M65" t="s">
        <v>13539</v>
      </c>
      <c r="N65">
        <v>270103008</v>
      </c>
      <c r="O65" t="s">
        <v>13734</v>
      </c>
      <c r="P65">
        <v>0</v>
      </c>
      <c r="Q65">
        <v>28248.345191286109</v>
      </c>
      <c r="R65">
        <v>0</v>
      </c>
    </row>
    <row r="66" spans="1:18" x14ac:dyDescent="0.25">
      <c r="A66">
        <v>2</v>
      </c>
      <c r="B66">
        <v>2302</v>
      </c>
      <c r="C66" t="s">
        <v>756</v>
      </c>
      <c r="D66" t="s">
        <v>1105</v>
      </c>
      <c r="E66">
        <v>2</v>
      </c>
      <c r="F66" t="s">
        <v>13827</v>
      </c>
      <c r="G66">
        <v>2</v>
      </c>
      <c r="H66" t="s">
        <v>13773</v>
      </c>
      <c r="I66">
        <v>1</v>
      </c>
      <c r="J66" t="s">
        <v>13769</v>
      </c>
      <c r="K66" t="s">
        <v>13774</v>
      </c>
      <c r="L66">
        <v>270103</v>
      </c>
      <c r="M66" t="s">
        <v>13539</v>
      </c>
      <c r="N66">
        <v>270103008</v>
      </c>
      <c r="O66" t="s">
        <v>13734</v>
      </c>
      <c r="P66">
        <v>0</v>
      </c>
      <c r="Q66">
        <v>28248.345191286109</v>
      </c>
      <c r="R66">
        <v>0</v>
      </c>
    </row>
    <row r="67" spans="1:18" x14ac:dyDescent="0.25">
      <c r="A67">
        <v>2</v>
      </c>
      <c r="B67">
        <v>2302</v>
      </c>
      <c r="C67" t="s">
        <v>756</v>
      </c>
      <c r="D67" t="s">
        <v>1105</v>
      </c>
      <c r="E67">
        <v>3</v>
      </c>
      <c r="F67" t="s">
        <v>13828</v>
      </c>
      <c r="G67">
        <v>1</v>
      </c>
      <c r="H67" t="s">
        <v>8278</v>
      </c>
      <c r="I67">
        <v>1</v>
      </c>
      <c r="J67" t="s">
        <v>13769</v>
      </c>
      <c r="K67" t="s">
        <v>13777</v>
      </c>
      <c r="L67">
        <v>270103</v>
      </c>
      <c r="M67" t="s">
        <v>13539</v>
      </c>
      <c r="N67">
        <v>270103008</v>
      </c>
      <c r="O67" t="s">
        <v>13734</v>
      </c>
      <c r="P67">
        <v>0</v>
      </c>
      <c r="Q67">
        <v>28248.345191286109</v>
      </c>
      <c r="R67">
        <v>0</v>
      </c>
    </row>
    <row r="68" spans="1:18" x14ac:dyDescent="0.25">
      <c r="A68">
        <v>2</v>
      </c>
      <c r="B68">
        <v>2302</v>
      </c>
      <c r="C68" t="s">
        <v>756</v>
      </c>
      <c r="D68" t="s">
        <v>1105</v>
      </c>
      <c r="E68">
        <v>4</v>
      </c>
      <c r="F68" t="s">
        <v>13829</v>
      </c>
      <c r="G68">
        <v>1</v>
      </c>
      <c r="H68" t="s">
        <v>8278</v>
      </c>
      <c r="I68">
        <v>1</v>
      </c>
      <c r="J68" t="s">
        <v>13769</v>
      </c>
      <c r="K68" t="s">
        <v>13780</v>
      </c>
      <c r="L68">
        <v>270103</v>
      </c>
      <c r="M68" t="s">
        <v>13539</v>
      </c>
      <c r="N68">
        <v>270103008</v>
      </c>
      <c r="O68" t="s">
        <v>13734</v>
      </c>
      <c r="P68">
        <v>0</v>
      </c>
      <c r="Q68">
        <v>28248.345191286109</v>
      </c>
      <c r="R68">
        <v>0</v>
      </c>
    </row>
    <row r="69" spans="1:18" x14ac:dyDescent="0.25">
      <c r="A69">
        <v>3</v>
      </c>
      <c r="B69">
        <v>3101</v>
      </c>
      <c r="C69" t="s">
        <v>765</v>
      </c>
      <c r="D69" t="s">
        <v>1108</v>
      </c>
      <c r="E69">
        <v>1</v>
      </c>
      <c r="F69" t="s">
        <v>13826</v>
      </c>
      <c r="G69">
        <v>1</v>
      </c>
      <c r="H69" t="s">
        <v>8278</v>
      </c>
      <c r="I69">
        <v>1</v>
      </c>
      <c r="J69" t="s">
        <v>13769</v>
      </c>
      <c r="K69" t="s">
        <v>13770</v>
      </c>
      <c r="L69">
        <v>270103</v>
      </c>
      <c r="M69" t="s">
        <v>13539</v>
      </c>
      <c r="N69">
        <v>270103008</v>
      </c>
      <c r="O69" t="s">
        <v>13734</v>
      </c>
      <c r="P69">
        <v>22966.786355475764</v>
      </c>
      <c r="Q69">
        <v>32156.131424707757</v>
      </c>
      <c r="R69">
        <v>22880.360872833509</v>
      </c>
    </row>
    <row r="70" spans="1:18" x14ac:dyDescent="0.25">
      <c r="A70">
        <v>3</v>
      </c>
      <c r="B70">
        <v>3101</v>
      </c>
      <c r="C70" t="s">
        <v>765</v>
      </c>
      <c r="D70" t="s">
        <v>1108</v>
      </c>
      <c r="E70">
        <v>1</v>
      </c>
      <c r="F70" t="s">
        <v>13826</v>
      </c>
      <c r="G70">
        <v>1</v>
      </c>
      <c r="H70" t="s">
        <v>8278</v>
      </c>
      <c r="I70">
        <v>1</v>
      </c>
      <c r="J70" t="s">
        <v>13769</v>
      </c>
      <c r="K70" t="s">
        <v>13771</v>
      </c>
      <c r="L70">
        <v>270103</v>
      </c>
      <c r="M70" t="s">
        <v>13539</v>
      </c>
      <c r="N70">
        <v>270103008</v>
      </c>
      <c r="O70" t="s">
        <v>13734</v>
      </c>
      <c r="P70">
        <v>3602.8468838163631</v>
      </c>
      <c r="Q70">
        <v>3602.0932412148159</v>
      </c>
      <c r="R70">
        <v>6588.9349751918162</v>
      </c>
    </row>
    <row r="71" spans="1:18" x14ac:dyDescent="0.25">
      <c r="A71">
        <v>3</v>
      </c>
      <c r="B71">
        <v>3101</v>
      </c>
      <c r="C71" t="s">
        <v>765</v>
      </c>
      <c r="D71" t="s">
        <v>1108</v>
      </c>
      <c r="E71">
        <v>1</v>
      </c>
      <c r="F71" t="s">
        <v>13826</v>
      </c>
      <c r="G71">
        <v>1</v>
      </c>
      <c r="H71" t="s">
        <v>8278</v>
      </c>
      <c r="I71">
        <v>1</v>
      </c>
      <c r="J71" t="s">
        <v>13769</v>
      </c>
      <c r="K71" t="s">
        <v>13782</v>
      </c>
      <c r="L71">
        <v>270103</v>
      </c>
      <c r="M71" t="s">
        <v>13539</v>
      </c>
      <c r="N71">
        <v>270103008</v>
      </c>
      <c r="O71" t="s">
        <v>13734</v>
      </c>
      <c r="P71">
        <v>68.607335214157473</v>
      </c>
      <c r="Q71">
        <v>0</v>
      </c>
      <c r="R71">
        <v>0</v>
      </c>
    </row>
    <row r="72" spans="1:18" x14ac:dyDescent="0.25">
      <c r="A72">
        <v>3</v>
      </c>
      <c r="B72">
        <v>3101</v>
      </c>
      <c r="C72" t="s">
        <v>765</v>
      </c>
      <c r="D72" t="s">
        <v>1108</v>
      </c>
      <c r="E72">
        <v>2</v>
      </c>
      <c r="F72" t="s">
        <v>13827</v>
      </c>
      <c r="G72">
        <v>2</v>
      </c>
      <c r="H72" t="s">
        <v>13773</v>
      </c>
      <c r="I72">
        <v>1</v>
      </c>
      <c r="J72" t="s">
        <v>13769</v>
      </c>
      <c r="K72" t="s">
        <v>13774</v>
      </c>
      <c r="L72">
        <v>270103</v>
      </c>
      <c r="M72" t="s">
        <v>13539</v>
      </c>
      <c r="N72">
        <v>270103008</v>
      </c>
      <c r="O72" t="s">
        <v>13734</v>
      </c>
      <c r="P72">
        <v>18090.536034880737</v>
      </c>
      <c r="Q72">
        <v>30227.013616685435</v>
      </c>
      <c r="R72">
        <v>19437.378108763969</v>
      </c>
    </row>
    <row r="73" spans="1:18" x14ac:dyDescent="0.25">
      <c r="A73">
        <v>3</v>
      </c>
      <c r="B73">
        <v>3101</v>
      </c>
      <c r="C73" t="s">
        <v>765</v>
      </c>
      <c r="D73" t="s">
        <v>1108</v>
      </c>
      <c r="E73">
        <v>2</v>
      </c>
      <c r="F73" t="s">
        <v>13827</v>
      </c>
      <c r="G73">
        <v>2</v>
      </c>
      <c r="H73" t="s">
        <v>13773</v>
      </c>
      <c r="I73">
        <v>1</v>
      </c>
      <c r="J73" t="s">
        <v>13769</v>
      </c>
      <c r="K73" t="s">
        <v>13775</v>
      </c>
      <c r="L73">
        <v>270103</v>
      </c>
      <c r="M73" t="s">
        <v>13539</v>
      </c>
      <c r="N73">
        <v>270103008</v>
      </c>
      <c r="O73" t="s">
        <v>13734</v>
      </c>
      <c r="P73">
        <v>8547.7045396255453</v>
      </c>
      <c r="Q73">
        <v>5531.2110492371057</v>
      </c>
      <c r="R73">
        <v>10031.917739261316</v>
      </c>
    </row>
    <row r="74" spans="1:18" x14ac:dyDescent="0.25">
      <c r="A74">
        <v>3</v>
      </c>
      <c r="B74">
        <v>3101</v>
      </c>
      <c r="C74" t="s">
        <v>765</v>
      </c>
      <c r="D74" t="s">
        <v>1108</v>
      </c>
      <c r="E74">
        <v>3</v>
      </c>
      <c r="F74" t="s">
        <v>13828</v>
      </c>
      <c r="G74">
        <v>1</v>
      </c>
      <c r="H74" t="s">
        <v>8278</v>
      </c>
      <c r="I74">
        <v>1</v>
      </c>
      <c r="J74" t="s">
        <v>13769</v>
      </c>
      <c r="K74" t="s">
        <v>13777</v>
      </c>
      <c r="L74">
        <v>270103</v>
      </c>
      <c r="M74" t="s">
        <v>13539</v>
      </c>
      <c r="N74">
        <v>270103008</v>
      </c>
      <c r="O74" t="s">
        <v>13734</v>
      </c>
      <c r="P74">
        <v>25918.825339830724</v>
      </c>
      <c r="Q74">
        <v>34509.06709166705</v>
      </c>
      <c r="R74">
        <v>28578.045659895863</v>
      </c>
    </row>
    <row r="75" spans="1:18" x14ac:dyDescent="0.25">
      <c r="A75">
        <v>3</v>
      </c>
      <c r="B75">
        <v>3101</v>
      </c>
      <c r="C75" t="s">
        <v>765</v>
      </c>
      <c r="D75" t="s">
        <v>1108</v>
      </c>
      <c r="E75">
        <v>3</v>
      </c>
      <c r="F75" t="s">
        <v>13828</v>
      </c>
      <c r="G75">
        <v>1</v>
      </c>
      <c r="H75" t="s">
        <v>8278</v>
      </c>
      <c r="I75">
        <v>1</v>
      </c>
      <c r="J75" t="s">
        <v>13769</v>
      </c>
      <c r="K75" t="s">
        <v>13778</v>
      </c>
      <c r="L75">
        <v>270103</v>
      </c>
      <c r="M75" t="s">
        <v>13539</v>
      </c>
      <c r="N75">
        <v>270103008</v>
      </c>
      <c r="O75" t="s">
        <v>13734</v>
      </c>
      <c r="P75">
        <v>559.75891254167732</v>
      </c>
      <c r="Q75">
        <v>1249.1575742555572</v>
      </c>
      <c r="R75">
        <v>891.25018812945973</v>
      </c>
    </row>
    <row r="76" spans="1:18" x14ac:dyDescent="0.25">
      <c r="A76">
        <v>3</v>
      </c>
      <c r="B76">
        <v>3101</v>
      </c>
      <c r="C76" t="s">
        <v>765</v>
      </c>
      <c r="D76" t="s">
        <v>1108</v>
      </c>
      <c r="E76">
        <v>3</v>
      </c>
      <c r="F76" t="s">
        <v>13828</v>
      </c>
      <c r="G76">
        <v>1</v>
      </c>
      <c r="H76" t="s">
        <v>8278</v>
      </c>
      <c r="I76">
        <v>1</v>
      </c>
      <c r="J76" t="s">
        <v>13769</v>
      </c>
      <c r="K76" t="s">
        <v>13782</v>
      </c>
      <c r="L76">
        <v>270103</v>
      </c>
      <c r="M76" t="s">
        <v>13539</v>
      </c>
      <c r="N76">
        <v>270103008</v>
      </c>
      <c r="O76" t="s">
        <v>13734</v>
      </c>
      <c r="P76">
        <v>159.65632213388048</v>
      </c>
      <c r="Q76">
        <v>0</v>
      </c>
      <c r="R76">
        <v>0</v>
      </c>
    </row>
    <row r="77" spans="1:18" x14ac:dyDescent="0.25">
      <c r="A77">
        <v>3</v>
      </c>
      <c r="B77">
        <v>3101</v>
      </c>
      <c r="C77" t="s">
        <v>765</v>
      </c>
      <c r="D77" t="s">
        <v>1108</v>
      </c>
      <c r="E77">
        <v>4</v>
      </c>
      <c r="F77" t="s">
        <v>13829</v>
      </c>
      <c r="G77">
        <v>1</v>
      </c>
      <c r="H77" t="s">
        <v>8278</v>
      </c>
      <c r="I77">
        <v>1</v>
      </c>
      <c r="J77" t="s">
        <v>13769</v>
      </c>
      <c r="K77" t="s">
        <v>13780</v>
      </c>
      <c r="L77">
        <v>270103</v>
      </c>
      <c r="M77" t="s">
        <v>13539</v>
      </c>
      <c r="N77">
        <v>270103008</v>
      </c>
      <c r="O77" t="s">
        <v>13734</v>
      </c>
      <c r="P77">
        <v>22966.786355475764</v>
      </c>
      <c r="Q77">
        <v>32596.316832497036</v>
      </c>
      <c r="R77">
        <v>22957.067032399907</v>
      </c>
    </row>
    <row r="78" spans="1:18" x14ac:dyDescent="0.25">
      <c r="A78">
        <v>3</v>
      </c>
      <c r="B78">
        <v>3101</v>
      </c>
      <c r="C78" t="s">
        <v>765</v>
      </c>
      <c r="D78" t="s">
        <v>1108</v>
      </c>
      <c r="E78">
        <v>4</v>
      </c>
      <c r="F78" t="s">
        <v>13829</v>
      </c>
      <c r="G78">
        <v>1</v>
      </c>
      <c r="H78" t="s">
        <v>8278</v>
      </c>
      <c r="I78">
        <v>1</v>
      </c>
      <c r="J78" t="s">
        <v>13769</v>
      </c>
      <c r="K78" t="s">
        <v>13781</v>
      </c>
      <c r="L78">
        <v>270103</v>
      </c>
      <c r="M78" t="s">
        <v>13539</v>
      </c>
      <c r="N78">
        <v>270103008</v>
      </c>
      <c r="O78" t="s">
        <v>13734</v>
      </c>
      <c r="P78">
        <v>3602.8468838163631</v>
      </c>
      <c r="Q78">
        <v>3161.907833425541</v>
      </c>
      <c r="R78">
        <v>6512.228815625419</v>
      </c>
    </row>
    <row r="79" spans="1:18" x14ac:dyDescent="0.25">
      <c r="A79">
        <v>3</v>
      </c>
      <c r="B79">
        <v>3101</v>
      </c>
      <c r="C79" t="s">
        <v>765</v>
      </c>
      <c r="D79" t="s">
        <v>1108</v>
      </c>
      <c r="E79">
        <v>4</v>
      </c>
      <c r="F79" t="s">
        <v>13829</v>
      </c>
      <c r="G79">
        <v>1</v>
      </c>
      <c r="H79" t="s">
        <v>8278</v>
      </c>
      <c r="I79">
        <v>1</v>
      </c>
      <c r="J79" t="s">
        <v>13769</v>
      </c>
      <c r="K79" t="s">
        <v>13782</v>
      </c>
      <c r="L79">
        <v>270103</v>
      </c>
      <c r="M79" t="s">
        <v>13539</v>
      </c>
      <c r="N79">
        <v>270103008</v>
      </c>
      <c r="O79" t="s">
        <v>13734</v>
      </c>
      <c r="P79">
        <v>68.607335214157473</v>
      </c>
      <c r="Q79">
        <v>0</v>
      </c>
      <c r="R79">
        <v>0</v>
      </c>
    </row>
    <row r="80" spans="1:18" x14ac:dyDescent="0.25">
      <c r="A80">
        <v>3</v>
      </c>
      <c r="B80">
        <v>3102</v>
      </c>
      <c r="C80" t="s">
        <v>765</v>
      </c>
      <c r="D80" t="s">
        <v>1111</v>
      </c>
      <c r="E80">
        <v>1</v>
      </c>
      <c r="F80" t="s">
        <v>13826</v>
      </c>
      <c r="G80">
        <v>1</v>
      </c>
      <c r="H80" t="s">
        <v>8278</v>
      </c>
      <c r="I80">
        <v>1</v>
      </c>
      <c r="J80" t="s">
        <v>13769</v>
      </c>
      <c r="K80" t="s">
        <v>13770</v>
      </c>
      <c r="L80">
        <v>270103</v>
      </c>
      <c r="M80" t="s">
        <v>13539</v>
      </c>
      <c r="N80">
        <v>270103008</v>
      </c>
      <c r="O80" t="s">
        <v>13734</v>
      </c>
      <c r="P80">
        <v>0</v>
      </c>
      <c r="Q80">
        <v>44663.9345089649</v>
      </c>
      <c r="R80">
        <v>22801.31916383305</v>
      </c>
    </row>
    <row r="81" spans="1:18" x14ac:dyDescent="0.25">
      <c r="A81">
        <v>3</v>
      </c>
      <c r="B81">
        <v>3102</v>
      </c>
      <c r="C81" t="s">
        <v>765</v>
      </c>
      <c r="D81" t="s">
        <v>1111</v>
      </c>
      <c r="E81">
        <v>1</v>
      </c>
      <c r="F81" t="s">
        <v>13826</v>
      </c>
      <c r="G81">
        <v>1</v>
      </c>
      <c r="H81" t="s">
        <v>8278</v>
      </c>
      <c r="I81">
        <v>1</v>
      </c>
      <c r="J81" t="s">
        <v>13769</v>
      </c>
      <c r="K81" t="s">
        <v>13771</v>
      </c>
      <c r="L81">
        <v>270103</v>
      </c>
      <c r="M81" t="s">
        <v>13539</v>
      </c>
      <c r="N81">
        <v>270103008</v>
      </c>
      <c r="O81" t="s">
        <v>13734</v>
      </c>
      <c r="P81">
        <v>0</v>
      </c>
      <c r="Q81">
        <v>11115.113478300829</v>
      </c>
      <c r="R81">
        <v>6897.234422076418</v>
      </c>
    </row>
    <row r="82" spans="1:18" x14ac:dyDescent="0.25">
      <c r="A82">
        <v>3</v>
      </c>
      <c r="B82">
        <v>3102</v>
      </c>
      <c r="C82" t="s">
        <v>765</v>
      </c>
      <c r="D82" t="s">
        <v>1111</v>
      </c>
      <c r="E82">
        <v>2</v>
      </c>
      <c r="F82" t="s">
        <v>13827</v>
      </c>
      <c r="G82">
        <v>2</v>
      </c>
      <c r="H82" t="s">
        <v>13773</v>
      </c>
      <c r="I82">
        <v>1</v>
      </c>
      <c r="J82" t="s">
        <v>13769</v>
      </c>
      <c r="K82" t="s">
        <v>13774</v>
      </c>
      <c r="L82">
        <v>270103</v>
      </c>
      <c r="M82" t="s">
        <v>13539</v>
      </c>
      <c r="N82">
        <v>270103008</v>
      </c>
      <c r="O82" t="s">
        <v>13734</v>
      </c>
      <c r="P82">
        <v>0</v>
      </c>
      <c r="Q82">
        <v>33653.863218770515</v>
      </c>
      <c r="R82">
        <v>17989.2544356492</v>
      </c>
    </row>
    <row r="83" spans="1:18" x14ac:dyDescent="0.25">
      <c r="A83">
        <v>3</v>
      </c>
      <c r="B83">
        <v>3102</v>
      </c>
      <c r="C83" t="s">
        <v>765</v>
      </c>
      <c r="D83" t="s">
        <v>1111</v>
      </c>
      <c r="E83">
        <v>2</v>
      </c>
      <c r="F83" t="s">
        <v>13827</v>
      </c>
      <c r="G83">
        <v>2</v>
      </c>
      <c r="H83" t="s">
        <v>13773</v>
      </c>
      <c r="I83">
        <v>1</v>
      </c>
      <c r="J83" t="s">
        <v>13769</v>
      </c>
      <c r="K83" t="s">
        <v>13775</v>
      </c>
      <c r="L83">
        <v>270103</v>
      </c>
      <c r="M83" t="s">
        <v>13539</v>
      </c>
      <c r="N83">
        <v>270103008</v>
      </c>
      <c r="O83" t="s">
        <v>13734</v>
      </c>
      <c r="P83">
        <v>0</v>
      </c>
      <c r="Q83">
        <v>22125.184768495208</v>
      </c>
      <c r="R83">
        <v>11709.299150260267</v>
      </c>
    </row>
    <row r="84" spans="1:18" x14ac:dyDescent="0.25">
      <c r="A84">
        <v>3</v>
      </c>
      <c r="B84">
        <v>3102</v>
      </c>
      <c r="C84" t="s">
        <v>765</v>
      </c>
      <c r="D84" t="s">
        <v>1111</v>
      </c>
      <c r="E84">
        <v>3</v>
      </c>
      <c r="F84" t="s">
        <v>13828</v>
      </c>
      <c r="G84">
        <v>1</v>
      </c>
      <c r="H84" t="s">
        <v>8278</v>
      </c>
      <c r="I84">
        <v>1</v>
      </c>
      <c r="J84" t="s">
        <v>13769</v>
      </c>
      <c r="K84" t="s">
        <v>13777</v>
      </c>
      <c r="L84">
        <v>270103</v>
      </c>
      <c r="M84" t="s">
        <v>13539</v>
      </c>
      <c r="N84">
        <v>270103008</v>
      </c>
      <c r="O84" t="s">
        <v>13734</v>
      </c>
      <c r="P84">
        <v>0</v>
      </c>
      <c r="Q84">
        <v>53253.306230009592</v>
      </c>
      <c r="R84">
        <v>27505.657799417801</v>
      </c>
    </row>
    <row r="85" spans="1:18" x14ac:dyDescent="0.25">
      <c r="A85">
        <v>3</v>
      </c>
      <c r="B85">
        <v>3102</v>
      </c>
      <c r="C85" t="s">
        <v>765</v>
      </c>
      <c r="D85" t="s">
        <v>1111</v>
      </c>
      <c r="E85">
        <v>3</v>
      </c>
      <c r="F85" t="s">
        <v>13828</v>
      </c>
      <c r="G85">
        <v>1</v>
      </c>
      <c r="H85" t="s">
        <v>8278</v>
      </c>
      <c r="I85">
        <v>1</v>
      </c>
      <c r="J85" t="s">
        <v>13769</v>
      </c>
      <c r="K85" t="s">
        <v>13778</v>
      </c>
      <c r="L85">
        <v>270103</v>
      </c>
      <c r="M85" t="s">
        <v>13539</v>
      </c>
      <c r="N85">
        <v>270103008</v>
      </c>
      <c r="O85" t="s">
        <v>13734</v>
      </c>
      <c r="P85">
        <v>0</v>
      </c>
      <c r="Q85">
        <v>2525.7417572561299</v>
      </c>
      <c r="R85">
        <v>2192.8957864916651</v>
      </c>
    </row>
    <row r="86" spans="1:18" x14ac:dyDescent="0.25">
      <c r="A86">
        <v>3</v>
      </c>
      <c r="B86">
        <v>3102</v>
      </c>
      <c r="C86" t="s">
        <v>765</v>
      </c>
      <c r="D86" t="s">
        <v>1111</v>
      </c>
      <c r="E86">
        <v>4</v>
      </c>
      <c r="F86" t="s">
        <v>13829</v>
      </c>
      <c r="G86">
        <v>1</v>
      </c>
      <c r="H86" t="s">
        <v>8278</v>
      </c>
      <c r="I86">
        <v>1</v>
      </c>
      <c r="J86" t="s">
        <v>13769</v>
      </c>
      <c r="K86" t="s">
        <v>13780</v>
      </c>
      <c r="L86">
        <v>270103</v>
      </c>
      <c r="M86" t="s">
        <v>13539</v>
      </c>
      <c r="N86">
        <v>270103008</v>
      </c>
      <c r="O86" t="s">
        <v>13734</v>
      </c>
      <c r="P86">
        <v>0</v>
      </c>
      <c r="Q86">
        <v>44663.9345089649</v>
      </c>
      <c r="R86">
        <v>22801.31916383305</v>
      </c>
    </row>
    <row r="87" spans="1:18" x14ac:dyDescent="0.25">
      <c r="A87">
        <v>3</v>
      </c>
      <c r="B87">
        <v>3102</v>
      </c>
      <c r="C87" t="s">
        <v>765</v>
      </c>
      <c r="D87" t="s">
        <v>1111</v>
      </c>
      <c r="E87">
        <v>4</v>
      </c>
      <c r="F87" t="s">
        <v>13829</v>
      </c>
      <c r="G87">
        <v>1</v>
      </c>
      <c r="H87" t="s">
        <v>8278</v>
      </c>
      <c r="I87">
        <v>1</v>
      </c>
      <c r="J87" t="s">
        <v>13769</v>
      </c>
      <c r="K87" t="s">
        <v>13781</v>
      </c>
      <c r="L87">
        <v>270103</v>
      </c>
      <c r="M87" t="s">
        <v>13539</v>
      </c>
      <c r="N87">
        <v>270103008</v>
      </c>
      <c r="O87" t="s">
        <v>13734</v>
      </c>
      <c r="P87">
        <v>0</v>
      </c>
      <c r="Q87">
        <v>11115.113478300829</v>
      </c>
      <c r="R87">
        <v>6897.234422076418</v>
      </c>
    </row>
    <row r="88" spans="1:18" x14ac:dyDescent="0.25">
      <c r="A88">
        <v>3</v>
      </c>
      <c r="B88">
        <v>3103</v>
      </c>
      <c r="C88" t="s">
        <v>765</v>
      </c>
      <c r="D88" t="s">
        <v>1114</v>
      </c>
      <c r="E88">
        <v>1</v>
      </c>
      <c r="F88" t="s">
        <v>13826</v>
      </c>
      <c r="G88">
        <v>1</v>
      </c>
      <c r="H88" t="s">
        <v>8278</v>
      </c>
      <c r="I88">
        <v>1</v>
      </c>
      <c r="J88" t="s">
        <v>13769</v>
      </c>
      <c r="K88" t="s">
        <v>13770</v>
      </c>
      <c r="L88">
        <v>270103</v>
      </c>
      <c r="M88" t="s">
        <v>13539</v>
      </c>
      <c r="N88">
        <v>270103008</v>
      </c>
      <c r="O88" t="s">
        <v>13734</v>
      </c>
      <c r="P88">
        <v>0</v>
      </c>
      <c r="Q88">
        <v>6572.3166678621837</v>
      </c>
      <c r="R88">
        <v>42308.656323498508</v>
      </c>
    </row>
    <row r="89" spans="1:18" x14ac:dyDescent="0.25">
      <c r="A89">
        <v>3</v>
      </c>
      <c r="B89">
        <v>3103</v>
      </c>
      <c r="C89" t="s">
        <v>765</v>
      </c>
      <c r="D89" t="s">
        <v>1114</v>
      </c>
      <c r="E89">
        <v>1</v>
      </c>
      <c r="F89" t="s">
        <v>13826</v>
      </c>
      <c r="G89">
        <v>1</v>
      </c>
      <c r="H89" t="s">
        <v>8278</v>
      </c>
      <c r="I89">
        <v>1</v>
      </c>
      <c r="J89" t="s">
        <v>13769</v>
      </c>
      <c r="K89" t="s">
        <v>13771</v>
      </c>
      <c r="L89">
        <v>270103</v>
      </c>
      <c r="M89" t="s">
        <v>13539</v>
      </c>
      <c r="N89">
        <v>270103008</v>
      </c>
      <c r="O89" t="s">
        <v>13734</v>
      </c>
      <c r="P89">
        <v>0</v>
      </c>
      <c r="Q89">
        <v>1020.7967746253138</v>
      </c>
      <c r="R89">
        <v>14645.830414658749</v>
      </c>
    </row>
    <row r="90" spans="1:18" x14ac:dyDescent="0.25">
      <c r="A90">
        <v>3</v>
      </c>
      <c r="B90">
        <v>3103</v>
      </c>
      <c r="C90" t="s">
        <v>765</v>
      </c>
      <c r="D90" t="s">
        <v>1114</v>
      </c>
      <c r="E90">
        <v>2</v>
      </c>
      <c r="F90" t="s">
        <v>13827</v>
      </c>
      <c r="G90">
        <v>2</v>
      </c>
      <c r="H90" t="s">
        <v>13773</v>
      </c>
      <c r="I90">
        <v>1</v>
      </c>
      <c r="J90" t="s">
        <v>13769</v>
      </c>
      <c r="K90" t="s">
        <v>13774</v>
      </c>
      <c r="L90">
        <v>270103</v>
      </c>
      <c r="M90" t="s">
        <v>13539</v>
      </c>
      <c r="N90">
        <v>270103008</v>
      </c>
      <c r="O90" t="s">
        <v>13734</v>
      </c>
      <c r="P90">
        <v>0</v>
      </c>
      <c r="Q90">
        <v>6572.3166678621837</v>
      </c>
      <c r="R90">
        <v>26020.807225439567</v>
      </c>
    </row>
    <row r="91" spans="1:18" x14ac:dyDescent="0.25">
      <c r="A91">
        <v>3</v>
      </c>
      <c r="B91">
        <v>3103</v>
      </c>
      <c r="C91" t="s">
        <v>765</v>
      </c>
      <c r="D91" t="s">
        <v>1114</v>
      </c>
      <c r="E91">
        <v>2</v>
      </c>
      <c r="F91" t="s">
        <v>13827</v>
      </c>
      <c r="G91">
        <v>2</v>
      </c>
      <c r="H91" t="s">
        <v>13773</v>
      </c>
      <c r="I91">
        <v>1</v>
      </c>
      <c r="J91" t="s">
        <v>13769</v>
      </c>
      <c r="K91" t="s">
        <v>13775</v>
      </c>
      <c r="L91">
        <v>270103</v>
      </c>
      <c r="M91" t="s">
        <v>13539</v>
      </c>
      <c r="N91">
        <v>270103008</v>
      </c>
      <c r="O91" t="s">
        <v>13734</v>
      </c>
      <c r="P91">
        <v>0</v>
      </c>
      <c r="Q91">
        <v>1020.7967746253138</v>
      </c>
      <c r="R91">
        <v>30933.679512717714</v>
      </c>
    </row>
    <row r="92" spans="1:18" x14ac:dyDescent="0.25">
      <c r="A92">
        <v>3</v>
      </c>
      <c r="B92">
        <v>3103</v>
      </c>
      <c r="C92" t="s">
        <v>765</v>
      </c>
      <c r="D92" t="s">
        <v>1114</v>
      </c>
      <c r="E92">
        <v>3</v>
      </c>
      <c r="F92" t="s">
        <v>13828</v>
      </c>
      <c r="G92">
        <v>1</v>
      </c>
      <c r="H92" t="s">
        <v>8278</v>
      </c>
      <c r="I92">
        <v>1</v>
      </c>
      <c r="J92" t="s">
        <v>13769</v>
      </c>
      <c r="K92" t="s">
        <v>13777</v>
      </c>
      <c r="L92">
        <v>270103</v>
      </c>
      <c r="M92" t="s">
        <v>13539</v>
      </c>
      <c r="N92">
        <v>270103008</v>
      </c>
      <c r="O92" t="s">
        <v>13734</v>
      </c>
      <c r="P92">
        <v>0</v>
      </c>
      <c r="Q92">
        <v>7593.1134424874981</v>
      </c>
      <c r="R92">
        <v>56033.894912830132</v>
      </c>
    </row>
    <row r="93" spans="1:18" x14ac:dyDescent="0.25">
      <c r="A93">
        <v>3</v>
      </c>
      <c r="B93">
        <v>3103</v>
      </c>
      <c r="C93" t="s">
        <v>765</v>
      </c>
      <c r="D93" t="s">
        <v>1114</v>
      </c>
      <c r="E93">
        <v>3</v>
      </c>
      <c r="F93" t="s">
        <v>13828</v>
      </c>
      <c r="G93">
        <v>1</v>
      </c>
      <c r="H93" t="s">
        <v>8278</v>
      </c>
      <c r="I93">
        <v>1</v>
      </c>
      <c r="J93" t="s">
        <v>13769</v>
      </c>
      <c r="K93" t="s">
        <v>13778</v>
      </c>
      <c r="L93">
        <v>270103</v>
      </c>
      <c r="M93" t="s">
        <v>13539</v>
      </c>
      <c r="N93">
        <v>270103008</v>
      </c>
      <c r="O93" t="s">
        <v>13734</v>
      </c>
      <c r="P93">
        <v>0</v>
      </c>
      <c r="Q93">
        <v>0</v>
      </c>
      <c r="R93">
        <v>920.59182532711225</v>
      </c>
    </row>
    <row r="94" spans="1:18" x14ac:dyDescent="0.25">
      <c r="A94">
        <v>3</v>
      </c>
      <c r="B94">
        <v>3103</v>
      </c>
      <c r="C94" t="s">
        <v>765</v>
      </c>
      <c r="D94" t="s">
        <v>1114</v>
      </c>
      <c r="E94">
        <v>4</v>
      </c>
      <c r="F94" t="s">
        <v>13829</v>
      </c>
      <c r="G94">
        <v>1</v>
      </c>
      <c r="H94" t="s">
        <v>8278</v>
      </c>
      <c r="I94">
        <v>1</v>
      </c>
      <c r="J94" t="s">
        <v>13769</v>
      </c>
      <c r="K94" t="s">
        <v>13780</v>
      </c>
      <c r="L94">
        <v>270103</v>
      </c>
      <c r="M94" t="s">
        <v>13539</v>
      </c>
      <c r="N94">
        <v>270103008</v>
      </c>
      <c r="O94" t="s">
        <v>13734</v>
      </c>
      <c r="P94">
        <v>0</v>
      </c>
      <c r="Q94">
        <v>6572.3166678621837</v>
      </c>
      <c r="R94">
        <v>43229.248148825624</v>
      </c>
    </row>
    <row r="95" spans="1:18" x14ac:dyDescent="0.25">
      <c r="A95">
        <v>3</v>
      </c>
      <c r="B95">
        <v>3103</v>
      </c>
      <c r="C95" t="s">
        <v>765</v>
      </c>
      <c r="D95" t="s">
        <v>1114</v>
      </c>
      <c r="E95">
        <v>4</v>
      </c>
      <c r="F95" t="s">
        <v>13829</v>
      </c>
      <c r="G95">
        <v>1</v>
      </c>
      <c r="H95" t="s">
        <v>8278</v>
      </c>
      <c r="I95">
        <v>1</v>
      </c>
      <c r="J95" t="s">
        <v>13769</v>
      </c>
      <c r="K95" t="s">
        <v>13781</v>
      </c>
      <c r="L95">
        <v>270103</v>
      </c>
      <c r="M95" t="s">
        <v>13539</v>
      </c>
      <c r="N95">
        <v>270103008</v>
      </c>
      <c r="O95" t="s">
        <v>13734</v>
      </c>
      <c r="P95">
        <v>0</v>
      </c>
      <c r="Q95">
        <v>1020.7967746253138</v>
      </c>
      <c r="R95">
        <v>13725.238589331637</v>
      </c>
    </row>
    <row r="96" spans="1:18" x14ac:dyDescent="0.25">
      <c r="A96">
        <v>3</v>
      </c>
      <c r="B96">
        <v>3201</v>
      </c>
      <c r="C96" t="s">
        <v>765</v>
      </c>
      <c r="D96" t="s">
        <v>1117</v>
      </c>
      <c r="E96">
        <v>1</v>
      </c>
      <c r="F96" t="s">
        <v>13826</v>
      </c>
      <c r="G96">
        <v>1</v>
      </c>
      <c r="H96" t="s">
        <v>8278</v>
      </c>
      <c r="I96">
        <v>1</v>
      </c>
      <c r="J96" t="s">
        <v>13769</v>
      </c>
      <c r="K96" t="s">
        <v>13770</v>
      </c>
      <c r="L96">
        <v>270103</v>
      </c>
      <c r="M96" t="s">
        <v>13539</v>
      </c>
      <c r="N96">
        <v>270103008</v>
      </c>
      <c r="O96" t="s">
        <v>13734</v>
      </c>
      <c r="P96">
        <v>0</v>
      </c>
      <c r="Q96">
        <v>29434.912595666432</v>
      </c>
      <c r="R96">
        <v>48009.852615789197</v>
      </c>
    </row>
    <row r="97" spans="1:18" x14ac:dyDescent="0.25">
      <c r="A97">
        <v>3</v>
      </c>
      <c r="B97">
        <v>3201</v>
      </c>
      <c r="C97" t="s">
        <v>765</v>
      </c>
      <c r="D97" t="s">
        <v>1117</v>
      </c>
      <c r="E97">
        <v>1</v>
      </c>
      <c r="F97" t="s">
        <v>13826</v>
      </c>
      <c r="G97">
        <v>1</v>
      </c>
      <c r="H97" t="s">
        <v>8278</v>
      </c>
      <c r="I97">
        <v>1</v>
      </c>
      <c r="J97" t="s">
        <v>13769</v>
      </c>
      <c r="K97" t="s">
        <v>13771</v>
      </c>
      <c r="L97">
        <v>270103</v>
      </c>
      <c r="M97" t="s">
        <v>13539</v>
      </c>
      <c r="N97">
        <v>270103008</v>
      </c>
      <c r="O97" t="s">
        <v>13734</v>
      </c>
      <c r="P97">
        <v>0</v>
      </c>
      <c r="Q97">
        <v>3209.4603280178126</v>
      </c>
      <c r="R97">
        <v>4159.8130609216569</v>
      </c>
    </row>
    <row r="98" spans="1:18" x14ac:dyDescent="0.25">
      <c r="A98">
        <v>3</v>
      </c>
      <c r="B98">
        <v>3201</v>
      </c>
      <c r="C98" t="s">
        <v>765</v>
      </c>
      <c r="D98" t="s">
        <v>1117</v>
      </c>
      <c r="E98">
        <v>2</v>
      </c>
      <c r="F98" t="s">
        <v>13827</v>
      </c>
      <c r="G98">
        <v>2</v>
      </c>
      <c r="H98" t="s">
        <v>13773</v>
      </c>
      <c r="I98">
        <v>1</v>
      </c>
      <c r="J98" t="s">
        <v>13769</v>
      </c>
      <c r="K98" t="s">
        <v>13774</v>
      </c>
      <c r="L98">
        <v>270103</v>
      </c>
      <c r="M98" t="s">
        <v>13539</v>
      </c>
      <c r="N98">
        <v>270103008</v>
      </c>
      <c r="O98" t="s">
        <v>13734</v>
      </c>
      <c r="P98">
        <v>0</v>
      </c>
      <c r="Q98">
        <v>27637.802267387469</v>
      </c>
      <c r="R98">
        <v>36458.368675716163</v>
      </c>
    </row>
    <row r="99" spans="1:18" x14ac:dyDescent="0.25">
      <c r="A99">
        <v>3</v>
      </c>
      <c r="B99">
        <v>3201</v>
      </c>
      <c r="C99" t="s">
        <v>765</v>
      </c>
      <c r="D99" t="s">
        <v>1117</v>
      </c>
      <c r="E99">
        <v>2</v>
      </c>
      <c r="F99" t="s">
        <v>13827</v>
      </c>
      <c r="G99">
        <v>2</v>
      </c>
      <c r="H99" t="s">
        <v>13773</v>
      </c>
      <c r="I99">
        <v>1</v>
      </c>
      <c r="J99" t="s">
        <v>13769</v>
      </c>
      <c r="K99" t="s">
        <v>13775</v>
      </c>
      <c r="L99">
        <v>270103</v>
      </c>
      <c r="M99" t="s">
        <v>13539</v>
      </c>
      <c r="N99">
        <v>270103008</v>
      </c>
      <c r="O99" t="s">
        <v>13734</v>
      </c>
      <c r="P99">
        <v>0</v>
      </c>
      <c r="Q99">
        <v>5006.5706562967753</v>
      </c>
      <c r="R99">
        <v>15711.297000994711</v>
      </c>
    </row>
    <row r="100" spans="1:18" x14ac:dyDescent="0.25">
      <c r="A100">
        <v>3</v>
      </c>
      <c r="B100">
        <v>3201</v>
      </c>
      <c r="C100" t="s">
        <v>765</v>
      </c>
      <c r="D100" t="s">
        <v>1117</v>
      </c>
      <c r="E100">
        <v>3</v>
      </c>
      <c r="F100" t="s">
        <v>13828</v>
      </c>
      <c r="G100">
        <v>1</v>
      </c>
      <c r="H100" t="s">
        <v>8278</v>
      </c>
      <c r="I100">
        <v>1</v>
      </c>
      <c r="J100" t="s">
        <v>13769</v>
      </c>
      <c r="K100" t="s">
        <v>13777</v>
      </c>
      <c r="L100">
        <v>270103</v>
      </c>
      <c r="M100" t="s">
        <v>13539</v>
      </c>
      <c r="N100">
        <v>270103008</v>
      </c>
      <c r="O100" t="s">
        <v>13734</v>
      </c>
      <c r="P100">
        <v>0</v>
      </c>
      <c r="Q100">
        <v>32644.372923684245</v>
      </c>
      <c r="R100">
        <v>52169.665676710851</v>
      </c>
    </row>
    <row r="101" spans="1:18" x14ac:dyDescent="0.25">
      <c r="A101">
        <v>3</v>
      </c>
      <c r="B101">
        <v>3201</v>
      </c>
      <c r="C101" t="s">
        <v>765</v>
      </c>
      <c r="D101" t="s">
        <v>1117</v>
      </c>
      <c r="E101">
        <v>4</v>
      </c>
      <c r="F101" t="s">
        <v>13829</v>
      </c>
      <c r="G101">
        <v>1</v>
      </c>
      <c r="H101" t="s">
        <v>8278</v>
      </c>
      <c r="I101">
        <v>1</v>
      </c>
      <c r="J101" t="s">
        <v>13769</v>
      </c>
      <c r="K101" t="s">
        <v>13780</v>
      </c>
      <c r="L101">
        <v>270103</v>
      </c>
      <c r="M101" t="s">
        <v>13539</v>
      </c>
      <c r="N101">
        <v>270103008</v>
      </c>
      <c r="O101" t="s">
        <v>13734</v>
      </c>
      <c r="P101">
        <v>0</v>
      </c>
      <c r="Q101">
        <v>29434.912595666432</v>
      </c>
      <c r="R101">
        <v>48009.852615789197</v>
      </c>
    </row>
    <row r="102" spans="1:18" x14ac:dyDescent="0.25">
      <c r="A102">
        <v>3</v>
      </c>
      <c r="B102">
        <v>3201</v>
      </c>
      <c r="C102" t="s">
        <v>765</v>
      </c>
      <c r="D102" t="s">
        <v>1117</v>
      </c>
      <c r="E102">
        <v>4</v>
      </c>
      <c r="F102" t="s">
        <v>13829</v>
      </c>
      <c r="G102">
        <v>1</v>
      </c>
      <c r="H102" t="s">
        <v>8278</v>
      </c>
      <c r="I102">
        <v>1</v>
      </c>
      <c r="J102" t="s">
        <v>13769</v>
      </c>
      <c r="K102" t="s">
        <v>13781</v>
      </c>
      <c r="L102">
        <v>270103</v>
      </c>
      <c r="M102" t="s">
        <v>13539</v>
      </c>
      <c r="N102">
        <v>270103008</v>
      </c>
      <c r="O102" t="s">
        <v>13734</v>
      </c>
      <c r="P102">
        <v>0</v>
      </c>
      <c r="Q102">
        <v>3209.4603280178126</v>
      </c>
      <c r="R102">
        <v>4159.8130609216569</v>
      </c>
    </row>
    <row r="103" spans="1:18" x14ac:dyDescent="0.25">
      <c r="A103">
        <v>3</v>
      </c>
      <c r="B103">
        <v>3301</v>
      </c>
      <c r="C103" t="s">
        <v>765</v>
      </c>
      <c r="D103" t="s">
        <v>1123</v>
      </c>
      <c r="E103">
        <v>1</v>
      </c>
      <c r="F103" t="s">
        <v>13826</v>
      </c>
      <c r="G103">
        <v>1</v>
      </c>
      <c r="H103" t="s">
        <v>8278</v>
      </c>
      <c r="I103">
        <v>1</v>
      </c>
      <c r="J103" t="s">
        <v>13769</v>
      </c>
      <c r="K103" t="s">
        <v>13770</v>
      </c>
      <c r="L103">
        <v>270103</v>
      </c>
      <c r="M103" t="s">
        <v>13539</v>
      </c>
      <c r="N103">
        <v>270103008</v>
      </c>
      <c r="O103" t="s">
        <v>13734</v>
      </c>
      <c r="P103">
        <v>21195.571682464455</v>
      </c>
      <c r="Q103">
        <v>28136.068344053016</v>
      </c>
      <c r="R103">
        <v>23512.394574957543</v>
      </c>
    </row>
    <row r="104" spans="1:18" x14ac:dyDescent="0.25">
      <c r="A104">
        <v>3</v>
      </c>
      <c r="B104">
        <v>3301</v>
      </c>
      <c r="C104" t="s">
        <v>765</v>
      </c>
      <c r="D104" t="s">
        <v>1123</v>
      </c>
      <c r="E104">
        <v>1</v>
      </c>
      <c r="F104" t="s">
        <v>13826</v>
      </c>
      <c r="G104">
        <v>1</v>
      </c>
      <c r="H104" t="s">
        <v>8278</v>
      </c>
      <c r="I104">
        <v>1</v>
      </c>
      <c r="J104" t="s">
        <v>13769</v>
      </c>
      <c r="K104" t="s">
        <v>13771</v>
      </c>
      <c r="L104">
        <v>270103</v>
      </c>
      <c r="M104" t="s">
        <v>13539</v>
      </c>
      <c r="N104">
        <v>270103008</v>
      </c>
      <c r="O104" t="s">
        <v>13734</v>
      </c>
      <c r="P104">
        <v>6014.884478672986</v>
      </c>
      <c r="Q104">
        <v>5559.0798501868412</v>
      </c>
      <c r="R104">
        <v>5999.7655093007288</v>
      </c>
    </row>
    <row r="105" spans="1:18" x14ac:dyDescent="0.25">
      <c r="A105">
        <v>3</v>
      </c>
      <c r="B105">
        <v>3301</v>
      </c>
      <c r="C105" t="s">
        <v>765</v>
      </c>
      <c r="D105" t="s">
        <v>1123</v>
      </c>
      <c r="E105">
        <v>2</v>
      </c>
      <c r="F105" t="s">
        <v>13827</v>
      </c>
      <c r="G105">
        <v>2</v>
      </c>
      <c r="H105" t="s">
        <v>13773</v>
      </c>
      <c r="I105">
        <v>1</v>
      </c>
      <c r="J105" t="s">
        <v>13769</v>
      </c>
      <c r="K105" t="s">
        <v>13774</v>
      </c>
      <c r="L105">
        <v>270103</v>
      </c>
      <c r="M105" t="s">
        <v>13539</v>
      </c>
      <c r="N105">
        <v>270103008</v>
      </c>
      <c r="O105" t="s">
        <v>13734</v>
      </c>
      <c r="P105">
        <v>18011.329976303317</v>
      </c>
      <c r="Q105">
        <v>27106.574038235016</v>
      </c>
      <c r="R105">
        <v>19799.016137152994</v>
      </c>
    </row>
    <row r="106" spans="1:18" x14ac:dyDescent="0.25">
      <c r="A106">
        <v>3</v>
      </c>
      <c r="B106">
        <v>3301</v>
      </c>
      <c r="C106" t="s">
        <v>765</v>
      </c>
      <c r="D106" t="s">
        <v>1123</v>
      </c>
      <c r="E106">
        <v>2</v>
      </c>
      <c r="F106" t="s">
        <v>13827</v>
      </c>
      <c r="G106">
        <v>2</v>
      </c>
      <c r="H106" t="s">
        <v>13773</v>
      </c>
      <c r="I106">
        <v>1</v>
      </c>
      <c r="J106" t="s">
        <v>13769</v>
      </c>
      <c r="K106" t="s">
        <v>13775</v>
      </c>
      <c r="L106">
        <v>270103</v>
      </c>
      <c r="M106" t="s">
        <v>13539</v>
      </c>
      <c r="N106">
        <v>270103008</v>
      </c>
      <c r="O106" t="s">
        <v>13734</v>
      </c>
      <c r="P106">
        <v>9199.1261848341237</v>
      </c>
      <c r="Q106">
        <v>6588.5741560048355</v>
      </c>
      <c r="R106">
        <v>9713.1439471052618</v>
      </c>
    </row>
    <row r="107" spans="1:18" x14ac:dyDescent="0.25">
      <c r="A107">
        <v>3</v>
      </c>
      <c r="B107">
        <v>3301</v>
      </c>
      <c r="C107" t="s">
        <v>765</v>
      </c>
      <c r="D107" t="s">
        <v>1123</v>
      </c>
      <c r="E107">
        <v>3</v>
      </c>
      <c r="F107" t="s">
        <v>13828</v>
      </c>
      <c r="G107">
        <v>1</v>
      </c>
      <c r="H107" t="s">
        <v>8278</v>
      </c>
      <c r="I107">
        <v>1</v>
      </c>
      <c r="J107" t="s">
        <v>13769</v>
      </c>
      <c r="K107" t="s">
        <v>13777</v>
      </c>
      <c r="L107">
        <v>270103</v>
      </c>
      <c r="M107" t="s">
        <v>13539</v>
      </c>
      <c r="N107">
        <v>270103008</v>
      </c>
      <c r="O107" t="s">
        <v>13734</v>
      </c>
      <c r="P107">
        <v>25507.257109004739</v>
      </c>
      <c r="Q107">
        <v>33197.51775324373</v>
      </c>
      <c r="R107">
        <v>26601.631075132547</v>
      </c>
    </row>
    <row r="108" spans="1:18" x14ac:dyDescent="0.25">
      <c r="A108">
        <v>3</v>
      </c>
      <c r="B108">
        <v>3301</v>
      </c>
      <c r="C108" t="s">
        <v>765</v>
      </c>
      <c r="D108" t="s">
        <v>1123</v>
      </c>
      <c r="E108">
        <v>3</v>
      </c>
      <c r="F108" t="s">
        <v>13828</v>
      </c>
      <c r="G108">
        <v>1</v>
      </c>
      <c r="H108" t="s">
        <v>8278</v>
      </c>
      <c r="I108">
        <v>1</v>
      </c>
      <c r="J108" t="s">
        <v>13769</v>
      </c>
      <c r="K108" t="s">
        <v>13778</v>
      </c>
      <c r="L108">
        <v>270103</v>
      </c>
      <c r="M108" t="s">
        <v>13539</v>
      </c>
      <c r="N108">
        <v>270103008</v>
      </c>
      <c r="O108" t="s">
        <v>13734</v>
      </c>
      <c r="P108">
        <v>1703.1990521327014</v>
      </c>
      <c r="Q108">
        <v>497.63044099613626</v>
      </c>
      <c r="R108">
        <v>2910.5290091257166</v>
      </c>
    </row>
    <row r="109" spans="1:18" x14ac:dyDescent="0.25">
      <c r="A109">
        <v>3</v>
      </c>
      <c r="B109">
        <v>3301</v>
      </c>
      <c r="C109" t="s">
        <v>765</v>
      </c>
      <c r="D109" t="s">
        <v>1123</v>
      </c>
      <c r="E109">
        <v>4</v>
      </c>
      <c r="F109" t="s">
        <v>13829</v>
      </c>
      <c r="G109">
        <v>1</v>
      </c>
      <c r="H109" t="s">
        <v>8278</v>
      </c>
      <c r="I109">
        <v>1</v>
      </c>
      <c r="J109" t="s">
        <v>13769</v>
      </c>
      <c r="K109" t="s">
        <v>13780</v>
      </c>
      <c r="L109">
        <v>270103</v>
      </c>
      <c r="M109" t="s">
        <v>13539</v>
      </c>
      <c r="N109">
        <v>270103008</v>
      </c>
      <c r="O109" t="s">
        <v>13734</v>
      </c>
      <c r="P109">
        <v>21195.571682464455</v>
      </c>
      <c r="Q109">
        <v>28136.068344053016</v>
      </c>
      <c r="R109">
        <v>24259.630863059196</v>
      </c>
    </row>
    <row r="110" spans="1:18" x14ac:dyDescent="0.25">
      <c r="A110">
        <v>3</v>
      </c>
      <c r="B110">
        <v>3301</v>
      </c>
      <c r="C110" t="s">
        <v>765</v>
      </c>
      <c r="D110" t="s">
        <v>1123</v>
      </c>
      <c r="E110">
        <v>4</v>
      </c>
      <c r="F110" t="s">
        <v>13829</v>
      </c>
      <c r="G110">
        <v>1</v>
      </c>
      <c r="H110" t="s">
        <v>8278</v>
      </c>
      <c r="I110">
        <v>1</v>
      </c>
      <c r="J110" t="s">
        <v>13769</v>
      </c>
      <c r="K110" t="s">
        <v>13781</v>
      </c>
      <c r="L110">
        <v>270103</v>
      </c>
      <c r="M110" t="s">
        <v>13539</v>
      </c>
      <c r="N110">
        <v>270103008</v>
      </c>
      <c r="O110" t="s">
        <v>13734</v>
      </c>
      <c r="P110">
        <v>6014.884478672986</v>
      </c>
      <c r="Q110">
        <v>5559.0798501868412</v>
      </c>
      <c r="R110">
        <v>5252.5292211990763</v>
      </c>
    </row>
    <row r="111" spans="1:18" x14ac:dyDescent="0.25">
      <c r="A111">
        <v>3</v>
      </c>
      <c r="B111">
        <v>3303</v>
      </c>
      <c r="C111" t="s">
        <v>765</v>
      </c>
      <c r="D111" t="s">
        <v>1129</v>
      </c>
      <c r="E111">
        <v>1</v>
      </c>
      <c r="F111" t="s">
        <v>13826</v>
      </c>
      <c r="G111">
        <v>1</v>
      </c>
      <c r="H111" t="s">
        <v>8278</v>
      </c>
      <c r="I111">
        <v>1</v>
      </c>
      <c r="J111" t="s">
        <v>13769</v>
      </c>
      <c r="K111" t="s">
        <v>13770</v>
      </c>
      <c r="L111">
        <v>270103</v>
      </c>
      <c r="M111" t="s">
        <v>13539</v>
      </c>
      <c r="N111">
        <v>270103008</v>
      </c>
      <c r="O111" t="s">
        <v>13734</v>
      </c>
      <c r="P111">
        <v>0</v>
      </c>
      <c r="Q111">
        <v>32674.768851571622</v>
      </c>
      <c r="R111">
        <v>0</v>
      </c>
    </row>
    <row r="112" spans="1:18" x14ac:dyDescent="0.25">
      <c r="A112">
        <v>3</v>
      </c>
      <c r="B112">
        <v>3303</v>
      </c>
      <c r="C112" t="s">
        <v>765</v>
      </c>
      <c r="D112" t="s">
        <v>1129</v>
      </c>
      <c r="E112">
        <v>1</v>
      </c>
      <c r="F112" t="s">
        <v>13826</v>
      </c>
      <c r="G112">
        <v>1</v>
      </c>
      <c r="H112" t="s">
        <v>8278</v>
      </c>
      <c r="I112">
        <v>1</v>
      </c>
      <c r="J112" t="s">
        <v>13769</v>
      </c>
      <c r="K112" t="s">
        <v>13771</v>
      </c>
      <c r="L112">
        <v>270103</v>
      </c>
      <c r="M112" t="s">
        <v>13539</v>
      </c>
      <c r="N112">
        <v>270103008</v>
      </c>
      <c r="O112" t="s">
        <v>13734</v>
      </c>
      <c r="P112">
        <v>0</v>
      </c>
      <c r="Q112">
        <v>2906.2235211769148</v>
      </c>
      <c r="R112">
        <v>0</v>
      </c>
    </row>
    <row r="113" spans="1:18" x14ac:dyDescent="0.25">
      <c r="A113">
        <v>3</v>
      </c>
      <c r="B113">
        <v>3303</v>
      </c>
      <c r="C113" t="s">
        <v>765</v>
      </c>
      <c r="D113" t="s">
        <v>1129</v>
      </c>
      <c r="E113">
        <v>2</v>
      </c>
      <c r="F113" t="s">
        <v>13827</v>
      </c>
      <c r="G113">
        <v>2</v>
      </c>
      <c r="H113" t="s">
        <v>13773</v>
      </c>
      <c r="I113">
        <v>1</v>
      </c>
      <c r="J113" t="s">
        <v>13769</v>
      </c>
      <c r="K113" t="s">
        <v>13774</v>
      </c>
      <c r="L113">
        <v>270103</v>
      </c>
      <c r="M113" t="s">
        <v>13539</v>
      </c>
      <c r="N113">
        <v>270103008</v>
      </c>
      <c r="O113" t="s">
        <v>13734</v>
      </c>
      <c r="P113">
        <v>0</v>
      </c>
      <c r="Q113">
        <v>32674.768851571622</v>
      </c>
      <c r="R113">
        <v>0</v>
      </c>
    </row>
    <row r="114" spans="1:18" x14ac:dyDescent="0.25">
      <c r="A114">
        <v>3</v>
      </c>
      <c r="B114">
        <v>3303</v>
      </c>
      <c r="C114" t="s">
        <v>765</v>
      </c>
      <c r="D114" t="s">
        <v>1129</v>
      </c>
      <c r="E114">
        <v>2</v>
      </c>
      <c r="F114" t="s">
        <v>13827</v>
      </c>
      <c r="G114">
        <v>2</v>
      </c>
      <c r="H114" t="s">
        <v>13773</v>
      </c>
      <c r="I114">
        <v>1</v>
      </c>
      <c r="J114" t="s">
        <v>13769</v>
      </c>
      <c r="K114" t="s">
        <v>13775</v>
      </c>
      <c r="L114">
        <v>270103</v>
      </c>
      <c r="M114" t="s">
        <v>13539</v>
      </c>
      <c r="N114">
        <v>270103008</v>
      </c>
      <c r="O114" t="s">
        <v>13734</v>
      </c>
      <c r="P114">
        <v>0</v>
      </c>
      <c r="Q114">
        <v>2906.2235211769148</v>
      </c>
      <c r="R114">
        <v>0</v>
      </c>
    </row>
    <row r="115" spans="1:18" x14ac:dyDescent="0.25">
      <c r="A115">
        <v>3</v>
      </c>
      <c r="B115">
        <v>3303</v>
      </c>
      <c r="C115" t="s">
        <v>765</v>
      </c>
      <c r="D115" t="s">
        <v>1129</v>
      </c>
      <c r="E115">
        <v>3</v>
      </c>
      <c r="F115" t="s">
        <v>13828</v>
      </c>
      <c r="G115">
        <v>1</v>
      </c>
      <c r="H115" t="s">
        <v>8278</v>
      </c>
      <c r="I115">
        <v>1</v>
      </c>
      <c r="J115" t="s">
        <v>13769</v>
      </c>
      <c r="K115" t="s">
        <v>13777</v>
      </c>
      <c r="L115">
        <v>270103</v>
      </c>
      <c r="M115" t="s">
        <v>13539</v>
      </c>
      <c r="N115">
        <v>270103008</v>
      </c>
      <c r="O115" t="s">
        <v>13734</v>
      </c>
      <c r="P115">
        <v>0</v>
      </c>
      <c r="Q115">
        <v>35580.992372748537</v>
      </c>
      <c r="R115">
        <v>0</v>
      </c>
    </row>
    <row r="116" spans="1:18" x14ac:dyDescent="0.25">
      <c r="A116">
        <v>3</v>
      </c>
      <c r="B116">
        <v>3303</v>
      </c>
      <c r="C116" t="s">
        <v>765</v>
      </c>
      <c r="D116" t="s">
        <v>1129</v>
      </c>
      <c r="E116">
        <v>4</v>
      </c>
      <c r="F116" t="s">
        <v>13829</v>
      </c>
      <c r="G116">
        <v>1</v>
      </c>
      <c r="H116" t="s">
        <v>8278</v>
      </c>
      <c r="I116">
        <v>1</v>
      </c>
      <c r="J116" t="s">
        <v>13769</v>
      </c>
      <c r="K116" t="s">
        <v>13780</v>
      </c>
      <c r="L116">
        <v>270103</v>
      </c>
      <c r="M116" t="s">
        <v>13539</v>
      </c>
      <c r="N116">
        <v>270103008</v>
      </c>
      <c r="O116" t="s">
        <v>13734</v>
      </c>
      <c r="P116">
        <v>0</v>
      </c>
      <c r="Q116">
        <v>32674.768851571622</v>
      </c>
      <c r="R116">
        <v>0</v>
      </c>
    </row>
    <row r="117" spans="1:18" x14ac:dyDescent="0.25">
      <c r="A117">
        <v>3</v>
      </c>
      <c r="B117">
        <v>3303</v>
      </c>
      <c r="C117" t="s">
        <v>765</v>
      </c>
      <c r="D117" t="s">
        <v>1129</v>
      </c>
      <c r="E117">
        <v>4</v>
      </c>
      <c r="F117" t="s">
        <v>13829</v>
      </c>
      <c r="G117">
        <v>1</v>
      </c>
      <c r="H117" t="s">
        <v>8278</v>
      </c>
      <c r="I117">
        <v>1</v>
      </c>
      <c r="J117" t="s">
        <v>13769</v>
      </c>
      <c r="K117" t="s">
        <v>13781</v>
      </c>
      <c r="L117">
        <v>270103</v>
      </c>
      <c r="M117" t="s">
        <v>13539</v>
      </c>
      <c r="N117">
        <v>270103008</v>
      </c>
      <c r="O117" t="s">
        <v>13734</v>
      </c>
      <c r="P117">
        <v>0</v>
      </c>
      <c r="Q117">
        <v>2906.2235211769148</v>
      </c>
      <c r="R117">
        <v>0</v>
      </c>
    </row>
    <row r="118" spans="1:18" x14ac:dyDescent="0.25">
      <c r="A118">
        <v>3</v>
      </c>
      <c r="B118">
        <v>3304</v>
      </c>
      <c r="C118" t="s">
        <v>765</v>
      </c>
      <c r="D118" t="s">
        <v>1132</v>
      </c>
      <c r="E118">
        <v>1</v>
      </c>
      <c r="F118" t="s">
        <v>13826</v>
      </c>
      <c r="G118">
        <v>1</v>
      </c>
      <c r="H118" t="s">
        <v>8278</v>
      </c>
      <c r="I118">
        <v>1</v>
      </c>
      <c r="J118" t="s">
        <v>13769</v>
      </c>
      <c r="K118" t="s">
        <v>13770</v>
      </c>
      <c r="L118">
        <v>270103</v>
      </c>
      <c r="M118" t="s">
        <v>13539</v>
      </c>
      <c r="N118">
        <v>270103008</v>
      </c>
      <c r="O118" t="s">
        <v>13734</v>
      </c>
      <c r="P118">
        <v>0</v>
      </c>
      <c r="Q118">
        <v>8063.3419039714172</v>
      </c>
      <c r="R118">
        <v>0</v>
      </c>
    </row>
    <row r="119" spans="1:18" x14ac:dyDescent="0.25">
      <c r="A119">
        <v>3</v>
      </c>
      <c r="B119">
        <v>3304</v>
      </c>
      <c r="C119" t="s">
        <v>765</v>
      </c>
      <c r="D119" t="s">
        <v>1132</v>
      </c>
      <c r="E119">
        <v>2</v>
      </c>
      <c r="F119" t="s">
        <v>13827</v>
      </c>
      <c r="G119">
        <v>2</v>
      </c>
      <c r="H119" t="s">
        <v>13773</v>
      </c>
      <c r="I119">
        <v>1</v>
      </c>
      <c r="J119" t="s">
        <v>13769</v>
      </c>
      <c r="K119" t="s">
        <v>13774</v>
      </c>
      <c r="L119">
        <v>270103</v>
      </c>
      <c r="M119" t="s">
        <v>13539</v>
      </c>
      <c r="N119">
        <v>270103008</v>
      </c>
      <c r="O119" t="s">
        <v>13734</v>
      </c>
      <c r="P119">
        <v>0</v>
      </c>
      <c r="Q119">
        <v>8063.3419039714172</v>
      </c>
      <c r="R119">
        <v>0</v>
      </c>
    </row>
    <row r="120" spans="1:18" x14ac:dyDescent="0.25">
      <c r="A120">
        <v>3</v>
      </c>
      <c r="B120">
        <v>3304</v>
      </c>
      <c r="C120" t="s">
        <v>765</v>
      </c>
      <c r="D120" t="s">
        <v>1132</v>
      </c>
      <c r="E120">
        <v>3</v>
      </c>
      <c r="F120" t="s">
        <v>13828</v>
      </c>
      <c r="G120">
        <v>1</v>
      </c>
      <c r="H120" t="s">
        <v>8278</v>
      </c>
      <c r="I120">
        <v>1</v>
      </c>
      <c r="J120" t="s">
        <v>13769</v>
      </c>
      <c r="K120" t="s">
        <v>13777</v>
      </c>
      <c r="L120">
        <v>270103</v>
      </c>
      <c r="M120" t="s">
        <v>13539</v>
      </c>
      <c r="N120">
        <v>270103008</v>
      </c>
      <c r="O120" t="s">
        <v>13734</v>
      </c>
      <c r="P120">
        <v>0</v>
      </c>
      <c r="Q120">
        <v>8063.3419039714172</v>
      </c>
      <c r="R120">
        <v>0</v>
      </c>
    </row>
    <row r="121" spans="1:18" x14ac:dyDescent="0.25">
      <c r="A121">
        <v>3</v>
      </c>
      <c r="B121">
        <v>3304</v>
      </c>
      <c r="C121" t="s">
        <v>765</v>
      </c>
      <c r="D121" t="s">
        <v>1132</v>
      </c>
      <c r="E121">
        <v>4</v>
      </c>
      <c r="F121" t="s">
        <v>13829</v>
      </c>
      <c r="G121">
        <v>1</v>
      </c>
      <c r="H121" t="s">
        <v>8278</v>
      </c>
      <c r="I121">
        <v>1</v>
      </c>
      <c r="J121" t="s">
        <v>13769</v>
      </c>
      <c r="K121" t="s">
        <v>13780</v>
      </c>
      <c r="L121">
        <v>270103</v>
      </c>
      <c r="M121" t="s">
        <v>13539</v>
      </c>
      <c r="N121">
        <v>270103008</v>
      </c>
      <c r="O121" t="s">
        <v>13734</v>
      </c>
      <c r="P121">
        <v>0</v>
      </c>
      <c r="Q121">
        <v>8063.3419039714172</v>
      </c>
      <c r="R121">
        <v>0</v>
      </c>
    </row>
    <row r="122" spans="1:18" x14ac:dyDescent="0.25">
      <c r="A122">
        <v>4</v>
      </c>
      <c r="B122">
        <v>4101</v>
      </c>
      <c r="C122" t="s">
        <v>771</v>
      </c>
      <c r="D122" t="s">
        <v>1135</v>
      </c>
      <c r="E122">
        <v>1</v>
      </c>
      <c r="F122" t="s">
        <v>13826</v>
      </c>
      <c r="G122">
        <v>1</v>
      </c>
      <c r="H122" t="s">
        <v>8278</v>
      </c>
      <c r="I122">
        <v>1</v>
      </c>
      <c r="J122" t="s">
        <v>13769</v>
      </c>
      <c r="K122" t="s">
        <v>13770</v>
      </c>
      <c r="L122">
        <v>270103</v>
      </c>
      <c r="M122" t="s">
        <v>13539</v>
      </c>
      <c r="N122">
        <v>270103008</v>
      </c>
      <c r="O122" t="s">
        <v>13734</v>
      </c>
      <c r="P122">
        <v>22236.145454197616</v>
      </c>
      <c r="Q122">
        <v>24885.572201767623</v>
      </c>
      <c r="R122">
        <v>24571.823663504656</v>
      </c>
    </row>
    <row r="123" spans="1:18" x14ac:dyDescent="0.25">
      <c r="A123">
        <v>4</v>
      </c>
      <c r="B123">
        <v>4101</v>
      </c>
      <c r="C123" t="s">
        <v>771</v>
      </c>
      <c r="D123" t="s">
        <v>1135</v>
      </c>
      <c r="E123">
        <v>1</v>
      </c>
      <c r="F123" t="s">
        <v>13826</v>
      </c>
      <c r="G123">
        <v>1</v>
      </c>
      <c r="H123" t="s">
        <v>8278</v>
      </c>
      <c r="I123">
        <v>1</v>
      </c>
      <c r="J123" t="s">
        <v>13769</v>
      </c>
      <c r="K123" t="s">
        <v>13771</v>
      </c>
      <c r="L123">
        <v>270103</v>
      </c>
      <c r="M123" t="s">
        <v>13539</v>
      </c>
      <c r="N123">
        <v>270103008</v>
      </c>
      <c r="O123" t="s">
        <v>13734</v>
      </c>
      <c r="P123">
        <v>2357.9152776648507</v>
      </c>
      <c r="Q123">
        <v>6897.2147302753128</v>
      </c>
      <c r="R123">
        <v>5787.49160050505</v>
      </c>
    </row>
    <row r="124" spans="1:18" x14ac:dyDescent="0.25">
      <c r="A124">
        <v>4</v>
      </c>
      <c r="B124">
        <v>4101</v>
      </c>
      <c r="C124" t="s">
        <v>771</v>
      </c>
      <c r="D124" t="s">
        <v>1135</v>
      </c>
      <c r="E124">
        <v>2</v>
      </c>
      <c r="F124" t="s">
        <v>13827</v>
      </c>
      <c r="G124">
        <v>2</v>
      </c>
      <c r="H124" t="s">
        <v>13773</v>
      </c>
      <c r="I124">
        <v>1</v>
      </c>
      <c r="J124" t="s">
        <v>13769</v>
      </c>
      <c r="K124" t="s">
        <v>13774</v>
      </c>
      <c r="L124">
        <v>270103</v>
      </c>
      <c r="M124" t="s">
        <v>13539</v>
      </c>
      <c r="N124">
        <v>270103008</v>
      </c>
      <c r="O124" t="s">
        <v>13734</v>
      </c>
      <c r="P124">
        <v>19432.952463854068</v>
      </c>
      <c r="Q124">
        <v>21813.535258479395</v>
      </c>
      <c r="R124">
        <v>19366.248345543663</v>
      </c>
    </row>
    <row r="125" spans="1:18" x14ac:dyDescent="0.25">
      <c r="A125">
        <v>4</v>
      </c>
      <c r="B125">
        <v>4101</v>
      </c>
      <c r="C125" t="s">
        <v>771</v>
      </c>
      <c r="D125" t="s">
        <v>1135</v>
      </c>
      <c r="E125">
        <v>2</v>
      </c>
      <c r="F125" t="s">
        <v>13827</v>
      </c>
      <c r="G125">
        <v>2</v>
      </c>
      <c r="H125" t="s">
        <v>13773</v>
      </c>
      <c r="I125">
        <v>1</v>
      </c>
      <c r="J125" t="s">
        <v>13769</v>
      </c>
      <c r="K125" t="s">
        <v>13775</v>
      </c>
      <c r="L125">
        <v>270103</v>
      </c>
      <c r="M125" t="s">
        <v>13539</v>
      </c>
      <c r="N125">
        <v>270103008</v>
      </c>
      <c r="O125" t="s">
        <v>13734</v>
      </c>
      <c r="P125">
        <v>5161.1082680083982</v>
      </c>
      <c r="Q125">
        <v>9969.2516735635418</v>
      </c>
      <c r="R125">
        <v>10993.066918466086</v>
      </c>
    </row>
    <row r="126" spans="1:18" x14ac:dyDescent="0.25">
      <c r="A126">
        <v>4</v>
      </c>
      <c r="B126">
        <v>4101</v>
      </c>
      <c r="C126" t="s">
        <v>771</v>
      </c>
      <c r="D126" t="s">
        <v>1135</v>
      </c>
      <c r="E126">
        <v>3</v>
      </c>
      <c r="F126" t="s">
        <v>13828</v>
      </c>
      <c r="G126">
        <v>1</v>
      </c>
      <c r="H126" t="s">
        <v>8278</v>
      </c>
      <c r="I126">
        <v>1</v>
      </c>
      <c r="J126" t="s">
        <v>13769</v>
      </c>
      <c r="K126" t="s">
        <v>13777</v>
      </c>
      <c r="L126">
        <v>270103</v>
      </c>
      <c r="M126" t="s">
        <v>13539</v>
      </c>
      <c r="N126">
        <v>270103008</v>
      </c>
      <c r="O126" t="s">
        <v>13734</v>
      </c>
      <c r="P126">
        <v>23588.240076907256</v>
      </c>
      <c r="Q126">
        <v>30554.443655377974</v>
      </c>
      <c r="R126">
        <v>28780.545440835569</v>
      </c>
    </row>
    <row r="127" spans="1:18" x14ac:dyDescent="0.25">
      <c r="A127">
        <v>4</v>
      </c>
      <c r="B127">
        <v>4101</v>
      </c>
      <c r="C127" t="s">
        <v>771</v>
      </c>
      <c r="D127" t="s">
        <v>1135</v>
      </c>
      <c r="E127">
        <v>3</v>
      </c>
      <c r="F127" t="s">
        <v>13828</v>
      </c>
      <c r="G127">
        <v>1</v>
      </c>
      <c r="H127" t="s">
        <v>8278</v>
      </c>
      <c r="I127">
        <v>1</v>
      </c>
      <c r="J127" t="s">
        <v>13769</v>
      </c>
      <c r="K127" t="s">
        <v>13778</v>
      </c>
      <c r="L127">
        <v>270103</v>
      </c>
      <c r="M127" t="s">
        <v>13539</v>
      </c>
      <c r="N127">
        <v>270103008</v>
      </c>
      <c r="O127" t="s">
        <v>13734</v>
      </c>
      <c r="P127">
        <v>1005.8206549552092</v>
      </c>
      <c r="Q127">
        <v>1228.3432766649735</v>
      </c>
      <c r="R127">
        <v>1578.7698231741233</v>
      </c>
    </row>
    <row r="128" spans="1:18" x14ac:dyDescent="0.25">
      <c r="A128">
        <v>4</v>
      </c>
      <c r="B128">
        <v>4101</v>
      </c>
      <c r="C128" t="s">
        <v>771</v>
      </c>
      <c r="D128" t="s">
        <v>1135</v>
      </c>
      <c r="E128">
        <v>4</v>
      </c>
      <c r="F128" t="s">
        <v>13829</v>
      </c>
      <c r="G128">
        <v>1</v>
      </c>
      <c r="H128" t="s">
        <v>8278</v>
      </c>
      <c r="I128">
        <v>1</v>
      </c>
      <c r="J128" t="s">
        <v>13769</v>
      </c>
      <c r="K128" t="s">
        <v>13780</v>
      </c>
      <c r="L128">
        <v>270103</v>
      </c>
      <c r="M128" t="s">
        <v>13539</v>
      </c>
      <c r="N128">
        <v>270103008</v>
      </c>
      <c r="O128" t="s">
        <v>13734</v>
      </c>
      <c r="P128">
        <v>22236.145454197616</v>
      </c>
      <c r="Q128">
        <v>25065.017579660067</v>
      </c>
      <c r="R128">
        <v>24571.823663504656</v>
      </c>
    </row>
    <row r="129" spans="1:18" x14ac:dyDescent="0.25">
      <c r="A129">
        <v>4</v>
      </c>
      <c r="B129">
        <v>4101</v>
      </c>
      <c r="C129" t="s">
        <v>771</v>
      </c>
      <c r="D129" t="s">
        <v>1135</v>
      </c>
      <c r="E129">
        <v>4</v>
      </c>
      <c r="F129" t="s">
        <v>13829</v>
      </c>
      <c r="G129">
        <v>1</v>
      </c>
      <c r="H129" t="s">
        <v>8278</v>
      </c>
      <c r="I129">
        <v>1</v>
      </c>
      <c r="J129" t="s">
        <v>13769</v>
      </c>
      <c r="K129" t="s">
        <v>13781</v>
      </c>
      <c r="L129">
        <v>270103</v>
      </c>
      <c r="M129" t="s">
        <v>13539</v>
      </c>
      <c r="N129">
        <v>270103008</v>
      </c>
      <c r="O129" t="s">
        <v>13734</v>
      </c>
      <c r="P129">
        <v>2357.9152776648507</v>
      </c>
      <c r="Q129">
        <v>6717.7693523828657</v>
      </c>
      <c r="R129">
        <v>5787.49160050505</v>
      </c>
    </row>
    <row r="130" spans="1:18" x14ac:dyDescent="0.25">
      <c r="A130">
        <v>4</v>
      </c>
      <c r="B130">
        <v>4102</v>
      </c>
      <c r="C130" t="s">
        <v>771</v>
      </c>
      <c r="D130" t="s">
        <v>771</v>
      </c>
      <c r="E130">
        <v>1</v>
      </c>
      <c r="F130" t="s">
        <v>13826</v>
      </c>
      <c r="G130">
        <v>1</v>
      </c>
      <c r="H130" t="s">
        <v>8278</v>
      </c>
      <c r="I130">
        <v>1</v>
      </c>
      <c r="J130" t="s">
        <v>13769</v>
      </c>
      <c r="K130" t="s">
        <v>13770</v>
      </c>
      <c r="L130">
        <v>270103</v>
      </c>
      <c r="M130" t="s">
        <v>13539</v>
      </c>
      <c r="N130">
        <v>270103008</v>
      </c>
      <c r="O130" t="s">
        <v>13734</v>
      </c>
      <c r="P130">
        <v>21512.429164739573</v>
      </c>
      <c r="Q130">
        <v>22695.213404740745</v>
      </c>
      <c r="R130">
        <v>19834.309829108439</v>
      </c>
    </row>
    <row r="131" spans="1:18" x14ac:dyDescent="0.25">
      <c r="A131">
        <v>4</v>
      </c>
      <c r="B131">
        <v>4102</v>
      </c>
      <c r="C131" t="s">
        <v>771</v>
      </c>
      <c r="D131" t="s">
        <v>771</v>
      </c>
      <c r="E131">
        <v>1</v>
      </c>
      <c r="F131" t="s">
        <v>13826</v>
      </c>
      <c r="G131">
        <v>1</v>
      </c>
      <c r="H131" t="s">
        <v>8278</v>
      </c>
      <c r="I131">
        <v>1</v>
      </c>
      <c r="J131" t="s">
        <v>13769</v>
      </c>
      <c r="K131" t="s">
        <v>13771</v>
      </c>
      <c r="L131">
        <v>270103</v>
      </c>
      <c r="M131" t="s">
        <v>13539</v>
      </c>
      <c r="N131">
        <v>270103008</v>
      </c>
      <c r="O131" t="s">
        <v>13734</v>
      </c>
      <c r="P131">
        <v>3200.6091949190154</v>
      </c>
      <c r="Q131">
        <v>7727.9296284703123</v>
      </c>
      <c r="R131">
        <v>8194.1462096998002</v>
      </c>
    </row>
    <row r="132" spans="1:18" x14ac:dyDescent="0.25">
      <c r="A132">
        <v>4</v>
      </c>
      <c r="B132">
        <v>4102</v>
      </c>
      <c r="C132" t="s">
        <v>771</v>
      </c>
      <c r="D132" t="s">
        <v>771</v>
      </c>
      <c r="E132">
        <v>2</v>
      </c>
      <c r="F132" t="s">
        <v>13827</v>
      </c>
      <c r="G132">
        <v>2</v>
      </c>
      <c r="H132" t="s">
        <v>13773</v>
      </c>
      <c r="I132">
        <v>1</v>
      </c>
      <c r="J132" t="s">
        <v>13769</v>
      </c>
      <c r="K132" t="s">
        <v>13774</v>
      </c>
      <c r="L132">
        <v>270103</v>
      </c>
      <c r="M132" t="s">
        <v>13539</v>
      </c>
      <c r="N132">
        <v>270103008</v>
      </c>
      <c r="O132" t="s">
        <v>13734</v>
      </c>
      <c r="P132">
        <v>15534.003260874642</v>
      </c>
      <c r="Q132">
        <v>22094.454218715113</v>
      </c>
      <c r="R132">
        <v>15960.945491198134</v>
      </c>
    </row>
    <row r="133" spans="1:18" x14ac:dyDescent="0.25">
      <c r="A133">
        <v>4</v>
      </c>
      <c r="B133">
        <v>4102</v>
      </c>
      <c r="C133" t="s">
        <v>771</v>
      </c>
      <c r="D133" t="s">
        <v>771</v>
      </c>
      <c r="E133">
        <v>2</v>
      </c>
      <c r="F133" t="s">
        <v>13827</v>
      </c>
      <c r="G133">
        <v>2</v>
      </c>
      <c r="H133" t="s">
        <v>13773</v>
      </c>
      <c r="I133">
        <v>1</v>
      </c>
      <c r="J133" t="s">
        <v>13769</v>
      </c>
      <c r="K133" t="s">
        <v>13775</v>
      </c>
      <c r="L133">
        <v>270103</v>
      </c>
      <c r="M133" t="s">
        <v>13539</v>
      </c>
      <c r="N133">
        <v>270103008</v>
      </c>
      <c r="O133" t="s">
        <v>13734</v>
      </c>
      <c r="P133">
        <v>9179.0350987839465</v>
      </c>
      <c r="Q133">
        <v>8328.6888144959448</v>
      </c>
      <c r="R133">
        <v>12067.510547610131</v>
      </c>
    </row>
    <row r="134" spans="1:18" x14ac:dyDescent="0.25">
      <c r="A134">
        <v>4</v>
      </c>
      <c r="B134">
        <v>4102</v>
      </c>
      <c r="C134" t="s">
        <v>771</v>
      </c>
      <c r="D134" t="s">
        <v>771</v>
      </c>
      <c r="E134">
        <v>3</v>
      </c>
      <c r="F134" t="s">
        <v>13828</v>
      </c>
      <c r="G134">
        <v>1</v>
      </c>
      <c r="H134" t="s">
        <v>8278</v>
      </c>
      <c r="I134">
        <v>1</v>
      </c>
      <c r="J134" t="s">
        <v>13769</v>
      </c>
      <c r="K134" t="s">
        <v>13777</v>
      </c>
      <c r="L134">
        <v>270103</v>
      </c>
      <c r="M134" t="s">
        <v>13539</v>
      </c>
      <c r="N134">
        <v>270103008</v>
      </c>
      <c r="O134" t="s">
        <v>13734</v>
      </c>
      <c r="P134">
        <v>24390.221113462554</v>
      </c>
      <c r="Q134">
        <v>29550.81824524446</v>
      </c>
      <c r="R134">
        <v>26913.786501278439</v>
      </c>
    </row>
    <row r="135" spans="1:18" x14ac:dyDescent="0.25">
      <c r="A135">
        <v>4</v>
      </c>
      <c r="B135">
        <v>4102</v>
      </c>
      <c r="C135" t="s">
        <v>771</v>
      </c>
      <c r="D135" t="s">
        <v>771</v>
      </c>
      <c r="E135">
        <v>3</v>
      </c>
      <c r="F135" t="s">
        <v>13828</v>
      </c>
      <c r="G135">
        <v>1</v>
      </c>
      <c r="H135" t="s">
        <v>8278</v>
      </c>
      <c r="I135">
        <v>1</v>
      </c>
      <c r="J135" t="s">
        <v>13769</v>
      </c>
      <c r="K135" t="s">
        <v>13778</v>
      </c>
      <c r="L135">
        <v>270103</v>
      </c>
      <c r="M135" t="s">
        <v>13539</v>
      </c>
      <c r="N135">
        <v>270103008</v>
      </c>
      <c r="O135" t="s">
        <v>13734</v>
      </c>
      <c r="P135">
        <v>235.92287891316636</v>
      </c>
      <c r="Q135">
        <v>872.32478796660905</v>
      </c>
      <c r="R135">
        <v>1114.6695375297757</v>
      </c>
    </row>
    <row r="136" spans="1:18" x14ac:dyDescent="0.25">
      <c r="A136">
        <v>4</v>
      </c>
      <c r="B136">
        <v>4102</v>
      </c>
      <c r="C136" t="s">
        <v>771</v>
      </c>
      <c r="D136" t="s">
        <v>771</v>
      </c>
      <c r="E136">
        <v>3</v>
      </c>
      <c r="F136" t="s">
        <v>13828</v>
      </c>
      <c r="G136">
        <v>1</v>
      </c>
      <c r="H136" t="s">
        <v>8278</v>
      </c>
      <c r="I136">
        <v>1</v>
      </c>
      <c r="J136" t="s">
        <v>13769</v>
      </c>
      <c r="K136" t="s">
        <v>13782</v>
      </c>
      <c r="L136">
        <v>270103</v>
      </c>
      <c r="M136" t="s">
        <v>13539</v>
      </c>
      <c r="N136">
        <v>270103008</v>
      </c>
      <c r="O136" t="s">
        <v>13734</v>
      </c>
      <c r="P136">
        <v>86.894367282869197</v>
      </c>
      <c r="Q136">
        <v>0</v>
      </c>
      <c r="R136">
        <v>0</v>
      </c>
    </row>
    <row r="137" spans="1:18" x14ac:dyDescent="0.25">
      <c r="A137">
        <v>4</v>
      </c>
      <c r="B137">
        <v>4102</v>
      </c>
      <c r="C137" t="s">
        <v>771</v>
      </c>
      <c r="D137" t="s">
        <v>771</v>
      </c>
      <c r="E137">
        <v>4</v>
      </c>
      <c r="F137" t="s">
        <v>13829</v>
      </c>
      <c r="G137">
        <v>1</v>
      </c>
      <c r="H137" t="s">
        <v>8278</v>
      </c>
      <c r="I137">
        <v>1</v>
      </c>
      <c r="J137" t="s">
        <v>13769</v>
      </c>
      <c r="K137" t="s">
        <v>13780</v>
      </c>
      <c r="L137">
        <v>270103</v>
      </c>
      <c r="M137" t="s">
        <v>13539</v>
      </c>
      <c r="N137">
        <v>270103008</v>
      </c>
      <c r="O137" t="s">
        <v>13734</v>
      </c>
      <c r="P137">
        <v>21512.429164739573</v>
      </c>
      <c r="Q137">
        <v>22695.213404740745</v>
      </c>
      <c r="R137">
        <v>19834.309829108439</v>
      </c>
    </row>
    <row r="138" spans="1:18" x14ac:dyDescent="0.25">
      <c r="A138">
        <v>4</v>
      </c>
      <c r="B138">
        <v>4102</v>
      </c>
      <c r="C138" t="s">
        <v>771</v>
      </c>
      <c r="D138" t="s">
        <v>771</v>
      </c>
      <c r="E138">
        <v>4</v>
      </c>
      <c r="F138" t="s">
        <v>13829</v>
      </c>
      <c r="G138">
        <v>1</v>
      </c>
      <c r="H138" t="s">
        <v>8278</v>
      </c>
      <c r="I138">
        <v>1</v>
      </c>
      <c r="J138" t="s">
        <v>13769</v>
      </c>
      <c r="K138" t="s">
        <v>13781</v>
      </c>
      <c r="L138">
        <v>270103</v>
      </c>
      <c r="M138" t="s">
        <v>13539</v>
      </c>
      <c r="N138">
        <v>270103008</v>
      </c>
      <c r="O138" t="s">
        <v>13734</v>
      </c>
      <c r="P138">
        <v>3200.6091949190154</v>
      </c>
      <c r="Q138">
        <v>7727.9296284703123</v>
      </c>
      <c r="R138">
        <v>8194.1462096998002</v>
      </c>
    </row>
    <row r="139" spans="1:18" x14ac:dyDescent="0.25">
      <c r="A139">
        <v>4</v>
      </c>
      <c r="B139">
        <v>4103</v>
      </c>
      <c r="C139" t="s">
        <v>771</v>
      </c>
      <c r="D139" t="s">
        <v>1140</v>
      </c>
      <c r="E139">
        <v>1</v>
      </c>
      <c r="F139" t="s">
        <v>13826</v>
      </c>
      <c r="G139">
        <v>1</v>
      </c>
      <c r="H139" t="s">
        <v>8278</v>
      </c>
      <c r="I139">
        <v>1</v>
      </c>
      <c r="J139" t="s">
        <v>13769</v>
      </c>
      <c r="K139" t="s">
        <v>13770</v>
      </c>
      <c r="L139">
        <v>270103</v>
      </c>
      <c r="M139" t="s">
        <v>13539</v>
      </c>
      <c r="N139">
        <v>270103008</v>
      </c>
      <c r="O139" t="s">
        <v>13734</v>
      </c>
      <c r="P139">
        <v>0</v>
      </c>
      <c r="Q139">
        <v>36449.743403747765</v>
      </c>
      <c r="R139">
        <v>36266.630177384919</v>
      </c>
    </row>
    <row r="140" spans="1:18" x14ac:dyDescent="0.25">
      <c r="A140">
        <v>4</v>
      </c>
      <c r="B140">
        <v>4103</v>
      </c>
      <c r="C140" t="s">
        <v>771</v>
      </c>
      <c r="D140" t="s">
        <v>1140</v>
      </c>
      <c r="E140">
        <v>1</v>
      </c>
      <c r="F140" t="s">
        <v>13826</v>
      </c>
      <c r="G140">
        <v>1</v>
      </c>
      <c r="H140" t="s">
        <v>8278</v>
      </c>
      <c r="I140">
        <v>1</v>
      </c>
      <c r="J140" t="s">
        <v>13769</v>
      </c>
      <c r="K140" t="s">
        <v>13771</v>
      </c>
      <c r="L140">
        <v>270103</v>
      </c>
      <c r="M140" t="s">
        <v>13539</v>
      </c>
      <c r="N140">
        <v>270103008</v>
      </c>
      <c r="O140" t="s">
        <v>13734</v>
      </c>
      <c r="P140">
        <v>0</v>
      </c>
      <c r="Q140">
        <v>0</v>
      </c>
      <c r="R140">
        <v>7326.2750001807972</v>
      </c>
    </row>
    <row r="141" spans="1:18" x14ac:dyDescent="0.25">
      <c r="A141">
        <v>4</v>
      </c>
      <c r="B141">
        <v>4103</v>
      </c>
      <c r="C141" t="s">
        <v>771</v>
      </c>
      <c r="D141" t="s">
        <v>1140</v>
      </c>
      <c r="E141">
        <v>2</v>
      </c>
      <c r="F141" t="s">
        <v>13827</v>
      </c>
      <c r="G141">
        <v>2</v>
      </c>
      <c r="H141" t="s">
        <v>13773</v>
      </c>
      <c r="I141">
        <v>1</v>
      </c>
      <c r="J141" t="s">
        <v>13769</v>
      </c>
      <c r="K141" t="s">
        <v>13774</v>
      </c>
      <c r="L141">
        <v>270103</v>
      </c>
      <c r="M141" t="s">
        <v>13539</v>
      </c>
      <c r="N141">
        <v>270103008</v>
      </c>
      <c r="O141" t="s">
        <v>13734</v>
      </c>
      <c r="P141">
        <v>0</v>
      </c>
      <c r="Q141">
        <v>36449.743403747765</v>
      </c>
      <c r="R141">
        <v>30803.461979927863</v>
      </c>
    </row>
    <row r="142" spans="1:18" x14ac:dyDescent="0.25">
      <c r="A142">
        <v>4</v>
      </c>
      <c r="B142">
        <v>4103</v>
      </c>
      <c r="C142" t="s">
        <v>771</v>
      </c>
      <c r="D142" t="s">
        <v>1140</v>
      </c>
      <c r="E142">
        <v>2</v>
      </c>
      <c r="F142" t="s">
        <v>13827</v>
      </c>
      <c r="G142">
        <v>2</v>
      </c>
      <c r="H142" t="s">
        <v>13773</v>
      </c>
      <c r="I142">
        <v>1</v>
      </c>
      <c r="J142" t="s">
        <v>13769</v>
      </c>
      <c r="K142" t="s">
        <v>13775</v>
      </c>
      <c r="L142">
        <v>270103</v>
      </c>
      <c r="M142" t="s">
        <v>13539</v>
      </c>
      <c r="N142">
        <v>270103008</v>
      </c>
      <c r="O142" t="s">
        <v>13734</v>
      </c>
      <c r="P142">
        <v>0</v>
      </c>
      <c r="Q142">
        <v>0</v>
      </c>
      <c r="R142">
        <v>12789.44319763786</v>
      </c>
    </row>
    <row r="143" spans="1:18" x14ac:dyDescent="0.25">
      <c r="A143">
        <v>4</v>
      </c>
      <c r="B143">
        <v>4103</v>
      </c>
      <c r="C143" t="s">
        <v>771</v>
      </c>
      <c r="D143" t="s">
        <v>1140</v>
      </c>
      <c r="E143">
        <v>3</v>
      </c>
      <c r="F143" t="s">
        <v>13828</v>
      </c>
      <c r="G143">
        <v>1</v>
      </c>
      <c r="H143" t="s">
        <v>8278</v>
      </c>
      <c r="I143">
        <v>1</v>
      </c>
      <c r="J143" t="s">
        <v>13769</v>
      </c>
      <c r="K143" t="s">
        <v>13777</v>
      </c>
      <c r="L143">
        <v>270103</v>
      </c>
      <c r="M143" t="s">
        <v>13539</v>
      </c>
      <c r="N143">
        <v>270103008</v>
      </c>
      <c r="O143" t="s">
        <v>13734</v>
      </c>
      <c r="P143">
        <v>0</v>
      </c>
      <c r="Q143">
        <v>36449.743403747765</v>
      </c>
      <c r="R143">
        <v>39516.349612586768</v>
      </c>
    </row>
    <row r="144" spans="1:18" x14ac:dyDescent="0.25">
      <c r="A144">
        <v>4</v>
      </c>
      <c r="B144">
        <v>4103</v>
      </c>
      <c r="C144" t="s">
        <v>771</v>
      </c>
      <c r="D144" t="s">
        <v>1140</v>
      </c>
      <c r="E144">
        <v>3</v>
      </c>
      <c r="F144" t="s">
        <v>13828</v>
      </c>
      <c r="G144">
        <v>1</v>
      </c>
      <c r="H144" t="s">
        <v>8278</v>
      </c>
      <c r="I144">
        <v>1</v>
      </c>
      <c r="J144" t="s">
        <v>13769</v>
      </c>
      <c r="K144" t="s">
        <v>13778</v>
      </c>
      <c r="L144">
        <v>270103</v>
      </c>
      <c r="M144" t="s">
        <v>13539</v>
      </c>
      <c r="N144">
        <v>270103008</v>
      </c>
      <c r="O144" t="s">
        <v>13734</v>
      </c>
      <c r="P144">
        <v>0</v>
      </c>
      <c r="Q144">
        <v>0</v>
      </c>
      <c r="R144">
        <v>4076.5555649789389</v>
      </c>
    </row>
    <row r="145" spans="1:18" x14ac:dyDescent="0.25">
      <c r="A145">
        <v>4</v>
      </c>
      <c r="B145">
        <v>4103</v>
      </c>
      <c r="C145" t="s">
        <v>771</v>
      </c>
      <c r="D145" t="s">
        <v>1140</v>
      </c>
      <c r="E145">
        <v>4</v>
      </c>
      <c r="F145" t="s">
        <v>13829</v>
      </c>
      <c r="G145">
        <v>1</v>
      </c>
      <c r="H145" t="s">
        <v>8278</v>
      </c>
      <c r="I145">
        <v>1</v>
      </c>
      <c r="J145" t="s">
        <v>13769</v>
      </c>
      <c r="K145" t="s">
        <v>13780</v>
      </c>
      <c r="L145">
        <v>270103</v>
      </c>
      <c r="M145" t="s">
        <v>13539</v>
      </c>
      <c r="N145">
        <v>270103008</v>
      </c>
      <c r="O145" t="s">
        <v>13734</v>
      </c>
      <c r="P145">
        <v>0</v>
      </c>
      <c r="Q145">
        <v>36449.743403747765</v>
      </c>
      <c r="R145">
        <v>36266.630177384919</v>
      </c>
    </row>
    <row r="146" spans="1:18" x14ac:dyDescent="0.25">
      <c r="A146">
        <v>4</v>
      </c>
      <c r="B146">
        <v>4103</v>
      </c>
      <c r="C146" t="s">
        <v>771</v>
      </c>
      <c r="D146" t="s">
        <v>1140</v>
      </c>
      <c r="E146">
        <v>4</v>
      </c>
      <c r="F146" t="s">
        <v>13829</v>
      </c>
      <c r="G146">
        <v>1</v>
      </c>
      <c r="H146" t="s">
        <v>8278</v>
      </c>
      <c r="I146">
        <v>1</v>
      </c>
      <c r="J146" t="s">
        <v>13769</v>
      </c>
      <c r="K146" t="s">
        <v>13781</v>
      </c>
      <c r="L146">
        <v>270103</v>
      </c>
      <c r="M146" t="s">
        <v>13539</v>
      </c>
      <c r="N146">
        <v>270103008</v>
      </c>
      <c r="O146" t="s">
        <v>13734</v>
      </c>
      <c r="P146">
        <v>0</v>
      </c>
      <c r="Q146">
        <v>0</v>
      </c>
      <c r="R146">
        <v>7326.2750001807972</v>
      </c>
    </row>
    <row r="147" spans="1:18" x14ac:dyDescent="0.25">
      <c r="A147">
        <v>4</v>
      </c>
      <c r="B147">
        <v>4106</v>
      </c>
      <c r="C147" t="s">
        <v>771</v>
      </c>
      <c r="D147" t="s">
        <v>1149</v>
      </c>
      <c r="E147">
        <v>1</v>
      </c>
      <c r="F147" t="s">
        <v>13826</v>
      </c>
      <c r="G147">
        <v>1</v>
      </c>
      <c r="H147" t="s">
        <v>8278</v>
      </c>
      <c r="I147">
        <v>1</v>
      </c>
      <c r="J147" t="s">
        <v>13769</v>
      </c>
      <c r="K147" t="s">
        <v>13770</v>
      </c>
      <c r="L147">
        <v>270103</v>
      </c>
      <c r="M147" t="s">
        <v>13539</v>
      </c>
      <c r="N147">
        <v>270103008</v>
      </c>
      <c r="O147" t="s">
        <v>13734</v>
      </c>
      <c r="P147">
        <v>0</v>
      </c>
      <c r="Q147">
        <v>7210.7627600648775</v>
      </c>
      <c r="R147">
        <v>38123.959650393866</v>
      </c>
    </row>
    <row r="148" spans="1:18" x14ac:dyDescent="0.25">
      <c r="A148">
        <v>4</v>
      </c>
      <c r="B148">
        <v>4106</v>
      </c>
      <c r="C148" t="s">
        <v>771</v>
      </c>
      <c r="D148" t="s">
        <v>1149</v>
      </c>
      <c r="E148">
        <v>1</v>
      </c>
      <c r="F148" t="s">
        <v>13826</v>
      </c>
      <c r="G148">
        <v>1</v>
      </c>
      <c r="H148" t="s">
        <v>8278</v>
      </c>
      <c r="I148">
        <v>1</v>
      </c>
      <c r="J148" t="s">
        <v>13769</v>
      </c>
      <c r="K148" t="s">
        <v>13771</v>
      </c>
      <c r="L148">
        <v>270103</v>
      </c>
      <c r="M148" t="s">
        <v>13539</v>
      </c>
      <c r="N148">
        <v>270103008</v>
      </c>
      <c r="O148" t="s">
        <v>13734</v>
      </c>
      <c r="P148">
        <v>0</v>
      </c>
      <c r="Q148">
        <v>0</v>
      </c>
      <c r="R148">
        <v>14517.02089594772</v>
      </c>
    </row>
    <row r="149" spans="1:18" x14ac:dyDescent="0.25">
      <c r="A149">
        <v>4</v>
      </c>
      <c r="B149">
        <v>4106</v>
      </c>
      <c r="C149" t="s">
        <v>771</v>
      </c>
      <c r="D149" t="s">
        <v>1149</v>
      </c>
      <c r="E149">
        <v>2</v>
      </c>
      <c r="F149" t="s">
        <v>13827</v>
      </c>
      <c r="G149">
        <v>2</v>
      </c>
      <c r="H149" t="s">
        <v>13773</v>
      </c>
      <c r="I149">
        <v>1</v>
      </c>
      <c r="J149" t="s">
        <v>13769</v>
      </c>
      <c r="K149" t="s">
        <v>13774</v>
      </c>
      <c r="L149">
        <v>270103</v>
      </c>
      <c r="M149" t="s">
        <v>13539</v>
      </c>
      <c r="N149">
        <v>270103008</v>
      </c>
      <c r="O149" t="s">
        <v>13734</v>
      </c>
      <c r="P149">
        <v>0</v>
      </c>
      <c r="Q149">
        <v>7210.7627600648775</v>
      </c>
      <c r="R149">
        <v>23313.691091297835</v>
      </c>
    </row>
    <row r="150" spans="1:18" x14ac:dyDescent="0.25">
      <c r="A150">
        <v>4</v>
      </c>
      <c r="B150">
        <v>4106</v>
      </c>
      <c r="C150" t="s">
        <v>771</v>
      </c>
      <c r="D150" t="s">
        <v>1149</v>
      </c>
      <c r="E150">
        <v>2</v>
      </c>
      <c r="F150" t="s">
        <v>13827</v>
      </c>
      <c r="G150">
        <v>2</v>
      </c>
      <c r="H150" t="s">
        <v>13773</v>
      </c>
      <c r="I150">
        <v>1</v>
      </c>
      <c r="J150" t="s">
        <v>13769</v>
      </c>
      <c r="K150" t="s">
        <v>13775</v>
      </c>
      <c r="L150">
        <v>270103</v>
      </c>
      <c r="M150" t="s">
        <v>13539</v>
      </c>
      <c r="N150">
        <v>270103008</v>
      </c>
      <c r="O150" t="s">
        <v>13734</v>
      </c>
      <c r="P150">
        <v>0</v>
      </c>
      <c r="Q150">
        <v>0</v>
      </c>
      <c r="R150">
        <v>29327.289455043749</v>
      </c>
    </row>
    <row r="151" spans="1:18" x14ac:dyDescent="0.25">
      <c r="A151">
        <v>4</v>
      </c>
      <c r="B151">
        <v>4106</v>
      </c>
      <c r="C151" t="s">
        <v>771</v>
      </c>
      <c r="D151" t="s">
        <v>1149</v>
      </c>
      <c r="E151">
        <v>3</v>
      </c>
      <c r="F151" t="s">
        <v>13828</v>
      </c>
      <c r="G151">
        <v>1</v>
      </c>
      <c r="H151" t="s">
        <v>8278</v>
      </c>
      <c r="I151">
        <v>1</v>
      </c>
      <c r="J151" t="s">
        <v>13769</v>
      </c>
      <c r="K151" t="s">
        <v>13777</v>
      </c>
      <c r="L151">
        <v>270103</v>
      </c>
      <c r="M151" t="s">
        <v>13539</v>
      </c>
      <c r="N151">
        <v>270103008</v>
      </c>
      <c r="O151" t="s">
        <v>13734</v>
      </c>
      <c r="P151">
        <v>0</v>
      </c>
      <c r="Q151">
        <v>7210.7627600648775</v>
      </c>
      <c r="R151">
        <v>52640.980546341576</v>
      </c>
    </row>
    <row r="152" spans="1:18" x14ac:dyDescent="0.25">
      <c r="A152">
        <v>4</v>
      </c>
      <c r="B152">
        <v>4106</v>
      </c>
      <c r="C152" t="s">
        <v>771</v>
      </c>
      <c r="D152" t="s">
        <v>1149</v>
      </c>
      <c r="E152">
        <v>4</v>
      </c>
      <c r="F152" t="s">
        <v>13829</v>
      </c>
      <c r="G152">
        <v>1</v>
      </c>
      <c r="H152" t="s">
        <v>8278</v>
      </c>
      <c r="I152">
        <v>1</v>
      </c>
      <c r="J152" t="s">
        <v>13769</v>
      </c>
      <c r="K152" t="s">
        <v>13780</v>
      </c>
      <c r="L152">
        <v>270103</v>
      </c>
      <c r="M152" t="s">
        <v>13539</v>
      </c>
      <c r="N152">
        <v>270103008</v>
      </c>
      <c r="O152" t="s">
        <v>13734</v>
      </c>
      <c r="P152">
        <v>0</v>
      </c>
      <c r="Q152">
        <v>7210.7627600648775</v>
      </c>
      <c r="R152">
        <v>38123.959650393866</v>
      </c>
    </row>
    <row r="153" spans="1:18" x14ac:dyDescent="0.25">
      <c r="A153">
        <v>4</v>
      </c>
      <c r="B153">
        <v>4106</v>
      </c>
      <c r="C153" t="s">
        <v>771</v>
      </c>
      <c r="D153" t="s">
        <v>1149</v>
      </c>
      <c r="E153">
        <v>4</v>
      </c>
      <c r="F153" t="s">
        <v>13829</v>
      </c>
      <c r="G153">
        <v>1</v>
      </c>
      <c r="H153" t="s">
        <v>8278</v>
      </c>
      <c r="I153">
        <v>1</v>
      </c>
      <c r="J153" t="s">
        <v>13769</v>
      </c>
      <c r="K153" t="s">
        <v>13781</v>
      </c>
      <c r="L153">
        <v>270103</v>
      </c>
      <c r="M153" t="s">
        <v>13539</v>
      </c>
      <c r="N153">
        <v>270103008</v>
      </c>
      <c r="O153" t="s">
        <v>13734</v>
      </c>
      <c r="P153">
        <v>0</v>
      </c>
      <c r="Q153">
        <v>0</v>
      </c>
      <c r="R153">
        <v>14517.02089594772</v>
      </c>
    </row>
    <row r="154" spans="1:18" x14ac:dyDescent="0.25">
      <c r="A154">
        <v>4</v>
      </c>
      <c r="B154">
        <v>4201</v>
      </c>
      <c r="C154" t="s">
        <v>771</v>
      </c>
      <c r="D154" t="s">
        <v>1152</v>
      </c>
      <c r="E154">
        <v>1</v>
      </c>
      <c r="F154" t="s">
        <v>13826</v>
      </c>
      <c r="G154">
        <v>1</v>
      </c>
      <c r="H154" t="s">
        <v>8278</v>
      </c>
      <c r="I154">
        <v>1</v>
      </c>
      <c r="J154" t="s">
        <v>13769</v>
      </c>
      <c r="K154" t="s">
        <v>13770</v>
      </c>
      <c r="L154">
        <v>270103</v>
      </c>
      <c r="M154" t="s">
        <v>13539</v>
      </c>
      <c r="N154">
        <v>270103008</v>
      </c>
      <c r="O154" t="s">
        <v>13734</v>
      </c>
      <c r="P154">
        <v>0</v>
      </c>
      <c r="Q154">
        <v>30678.391887911112</v>
      </c>
      <c r="R154">
        <v>0</v>
      </c>
    </row>
    <row r="155" spans="1:18" x14ac:dyDescent="0.25">
      <c r="A155">
        <v>4</v>
      </c>
      <c r="B155">
        <v>4201</v>
      </c>
      <c r="C155" t="s">
        <v>771</v>
      </c>
      <c r="D155" t="s">
        <v>1152</v>
      </c>
      <c r="E155">
        <v>1</v>
      </c>
      <c r="F155" t="s">
        <v>13826</v>
      </c>
      <c r="G155">
        <v>1</v>
      </c>
      <c r="H155" t="s">
        <v>8278</v>
      </c>
      <c r="I155">
        <v>1</v>
      </c>
      <c r="J155" t="s">
        <v>13769</v>
      </c>
      <c r="K155" t="s">
        <v>13771</v>
      </c>
      <c r="L155">
        <v>270103</v>
      </c>
      <c r="M155" t="s">
        <v>13539</v>
      </c>
      <c r="N155">
        <v>270103008</v>
      </c>
      <c r="O155" t="s">
        <v>13734</v>
      </c>
      <c r="P155">
        <v>0</v>
      </c>
      <c r="Q155">
        <v>3196.5191444697248</v>
      </c>
      <c r="R155">
        <v>0</v>
      </c>
    </row>
    <row r="156" spans="1:18" x14ac:dyDescent="0.25">
      <c r="A156">
        <v>4</v>
      </c>
      <c r="B156">
        <v>4201</v>
      </c>
      <c r="C156" t="s">
        <v>771</v>
      </c>
      <c r="D156" t="s">
        <v>1152</v>
      </c>
      <c r="E156">
        <v>2</v>
      </c>
      <c r="F156" t="s">
        <v>13827</v>
      </c>
      <c r="G156">
        <v>2</v>
      </c>
      <c r="H156" t="s">
        <v>13773</v>
      </c>
      <c r="I156">
        <v>1</v>
      </c>
      <c r="J156" t="s">
        <v>13769</v>
      </c>
      <c r="K156" t="s">
        <v>13774</v>
      </c>
      <c r="L156">
        <v>270103</v>
      </c>
      <c r="M156" t="s">
        <v>13539</v>
      </c>
      <c r="N156">
        <v>270103008</v>
      </c>
      <c r="O156" t="s">
        <v>13734</v>
      </c>
      <c r="P156">
        <v>0</v>
      </c>
      <c r="Q156">
        <v>30678.391887911112</v>
      </c>
      <c r="R156">
        <v>0</v>
      </c>
    </row>
    <row r="157" spans="1:18" x14ac:dyDescent="0.25">
      <c r="A157">
        <v>4</v>
      </c>
      <c r="B157">
        <v>4201</v>
      </c>
      <c r="C157" t="s">
        <v>771</v>
      </c>
      <c r="D157" t="s">
        <v>1152</v>
      </c>
      <c r="E157">
        <v>2</v>
      </c>
      <c r="F157" t="s">
        <v>13827</v>
      </c>
      <c r="G157">
        <v>2</v>
      </c>
      <c r="H157" t="s">
        <v>13773</v>
      </c>
      <c r="I157">
        <v>1</v>
      </c>
      <c r="J157" t="s">
        <v>13769</v>
      </c>
      <c r="K157" t="s">
        <v>13775</v>
      </c>
      <c r="L157">
        <v>270103</v>
      </c>
      <c r="M157" t="s">
        <v>13539</v>
      </c>
      <c r="N157">
        <v>270103008</v>
      </c>
      <c r="O157" t="s">
        <v>13734</v>
      </c>
      <c r="P157">
        <v>0</v>
      </c>
      <c r="Q157">
        <v>3196.5191444697248</v>
      </c>
      <c r="R157">
        <v>0</v>
      </c>
    </row>
    <row r="158" spans="1:18" x14ac:dyDescent="0.25">
      <c r="A158">
        <v>4</v>
      </c>
      <c r="B158">
        <v>4201</v>
      </c>
      <c r="C158" t="s">
        <v>771</v>
      </c>
      <c r="D158" t="s">
        <v>1152</v>
      </c>
      <c r="E158">
        <v>3</v>
      </c>
      <c r="F158" t="s">
        <v>13828</v>
      </c>
      <c r="G158">
        <v>1</v>
      </c>
      <c r="H158" t="s">
        <v>8278</v>
      </c>
      <c r="I158">
        <v>1</v>
      </c>
      <c r="J158" t="s">
        <v>13769</v>
      </c>
      <c r="K158" t="s">
        <v>13777</v>
      </c>
      <c r="L158">
        <v>270103</v>
      </c>
      <c r="M158" t="s">
        <v>13539</v>
      </c>
      <c r="N158">
        <v>270103008</v>
      </c>
      <c r="O158" t="s">
        <v>13734</v>
      </c>
      <c r="P158">
        <v>0</v>
      </c>
      <c r="Q158">
        <v>33874.911032380835</v>
      </c>
      <c r="R158">
        <v>0</v>
      </c>
    </row>
    <row r="159" spans="1:18" x14ac:dyDescent="0.25">
      <c r="A159">
        <v>4</v>
      </c>
      <c r="B159">
        <v>4201</v>
      </c>
      <c r="C159" t="s">
        <v>771</v>
      </c>
      <c r="D159" t="s">
        <v>1152</v>
      </c>
      <c r="E159">
        <v>4</v>
      </c>
      <c r="F159" t="s">
        <v>13829</v>
      </c>
      <c r="G159">
        <v>1</v>
      </c>
      <c r="H159" t="s">
        <v>8278</v>
      </c>
      <c r="I159">
        <v>1</v>
      </c>
      <c r="J159" t="s">
        <v>13769</v>
      </c>
      <c r="K159" t="s">
        <v>13780</v>
      </c>
      <c r="L159">
        <v>270103</v>
      </c>
      <c r="M159" t="s">
        <v>13539</v>
      </c>
      <c r="N159">
        <v>270103008</v>
      </c>
      <c r="O159" t="s">
        <v>13734</v>
      </c>
      <c r="P159">
        <v>0</v>
      </c>
      <c r="Q159">
        <v>30678.391887911112</v>
      </c>
      <c r="R159">
        <v>0</v>
      </c>
    </row>
    <row r="160" spans="1:18" x14ac:dyDescent="0.25">
      <c r="A160">
        <v>4</v>
      </c>
      <c r="B160">
        <v>4201</v>
      </c>
      <c r="C160" t="s">
        <v>771</v>
      </c>
      <c r="D160" t="s">
        <v>1152</v>
      </c>
      <c r="E160">
        <v>4</v>
      </c>
      <c r="F160" t="s">
        <v>13829</v>
      </c>
      <c r="G160">
        <v>1</v>
      </c>
      <c r="H160" t="s">
        <v>8278</v>
      </c>
      <c r="I160">
        <v>1</v>
      </c>
      <c r="J160" t="s">
        <v>13769</v>
      </c>
      <c r="K160" t="s">
        <v>13781</v>
      </c>
      <c r="L160">
        <v>270103</v>
      </c>
      <c r="M160" t="s">
        <v>13539</v>
      </c>
      <c r="N160">
        <v>270103008</v>
      </c>
      <c r="O160" t="s">
        <v>13734</v>
      </c>
      <c r="P160">
        <v>0</v>
      </c>
      <c r="Q160">
        <v>3196.5191444697248</v>
      </c>
      <c r="R160">
        <v>0</v>
      </c>
    </row>
    <row r="161" spans="1:18" x14ac:dyDescent="0.25">
      <c r="A161">
        <v>4</v>
      </c>
      <c r="B161">
        <v>4202</v>
      </c>
      <c r="C161" t="s">
        <v>771</v>
      </c>
      <c r="D161" t="s">
        <v>1155</v>
      </c>
      <c r="E161">
        <v>1</v>
      </c>
      <c r="F161" t="s">
        <v>13826</v>
      </c>
      <c r="G161">
        <v>1</v>
      </c>
      <c r="H161" t="s">
        <v>8278</v>
      </c>
      <c r="I161">
        <v>1</v>
      </c>
      <c r="J161" t="s">
        <v>13769</v>
      </c>
      <c r="K161" t="s">
        <v>13770</v>
      </c>
      <c r="L161">
        <v>270103</v>
      </c>
      <c r="M161" t="s">
        <v>13539</v>
      </c>
      <c r="N161">
        <v>270103008</v>
      </c>
      <c r="O161" t="s">
        <v>13734</v>
      </c>
      <c r="P161">
        <v>0</v>
      </c>
      <c r="Q161">
        <v>18996.028616956621</v>
      </c>
      <c r="R161">
        <v>0</v>
      </c>
    </row>
    <row r="162" spans="1:18" x14ac:dyDescent="0.25">
      <c r="A162">
        <v>4</v>
      </c>
      <c r="B162">
        <v>4202</v>
      </c>
      <c r="C162" t="s">
        <v>771</v>
      </c>
      <c r="D162" t="s">
        <v>1155</v>
      </c>
      <c r="E162">
        <v>2</v>
      </c>
      <c r="F162" t="s">
        <v>13827</v>
      </c>
      <c r="G162">
        <v>2</v>
      </c>
      <c r="H162" t="s">
        <v>13773</v>
      </c>
      <c r="I162">
        <v>1</v>
      </c>
      <c r="J162" t="s">
        <v>13769</v>
      </c>
      <c r="K162" t="s">
        <v>13774</v>
      </c>
      <c r="L162">
        <v>270103</v>
      </c>
      <c r="M162" t="s">
        <v>13539</v>
      </c>
      <c r="N162">
        <v>270103008</v>
      </c>
      <c r="O162" t="s">
        <v>13734</v>
      </c>
      <c r="P162">
        <v>0</v>
      </c>
      <c r="Q162">
        <v>18996.028616956621</v>
      </c>
      <c r="R162">
        <v>0</v>
      </c>
    </row>
    <row r="163" spans="1:18" x14ac:dyDescent="0.25">
      <c r="A163">
        <v>4</v>
      </c>
      <c r="B163">
        <v>4202</v>
      </c>
      <c r="C163" t="s">
        <v>771</v>
      </c>
      <c r="D163" t="s">
        <v>1155</v>
      </c>
      <c r="E163">
        <v>3</v>
      </c>
      <c r="F163" t="s">
        <v>13828</v>
      </c>
      <c r="G163">
        <v>1</v>
      </c>
      <c r="H163" t="s">
        <v>8278</v>
      </c>
      <c r="I163">
        <v>1</v>
      </c>
      <c r="J163" t="s">
        <v>13769</v>
      </c>
      <c r="K163" t="s">
        <v>13777</v>
      </c>
      <c r="L163">
        <v>270103</v>
      </c>
      <c r="M163" t="s">
        <v>13539</v>
      </c>
      <c r="N163">
        <v>270103008</v>
      </c>
      <c r="O163" t="s">
        <v>13734</v>
      </c>
      <c r="P163">
        <v>0</v>
      </c>
      <c r="Q163">
        <v>18996.028616956621</v>
      </c>
      <c r="R163">
        <v>0</v>
      </c>
    </row>
    <row r="164" spans="1:18" x14ac:dyDescent="0.25">
      <c r="A164">
        <v>4</v>
      </c>
      <c r="B164">
        <v>4202</v>
      </c>
      <c r="C164" t="s">
        <v>771</v>
      </c>
      <c r="D164" t="s">
        <v>1155</v>
      </c>
      <c r="E164">
        <v>4</v>
      </c>
      <c r="F164" t="s">
        <v>13829</v>
      </c>
      <c r="G164">
        <v>1</v>
      </c>
      <c r="H164" t="s">
        <v>8278</v>
      </c>
      <c r="I164">
        <v>1</v>
      </c>
      <c r="J164" t="s">
        <v>13769</v>
      </c>
      <c r="K164" t="s">
        <v>13780</v>
      </c>
      <c r="L164">
        <v>270103</v>
      </c>
      <c r="M164" t="s">
        <v>13539</v>
      </c>
      <c r="N164">
        <v>270103008</v>
      </c>
      <c r="O164" t="s">
        <v>13734</v>
      </c>
      <c r="P164">
        <v>0</v>
      </c>
      <c r="Q164">
        <v>18996.028616956621</v>
      </c>
      <c r="R164">
        <v>0</v>
      </c>
    </row>
    <row r="165" spans="1:18" x14ac:dyDescent="0.25">
      <c r="A165">
        <v>4</v>
      </c>
      <c r="B165">
        <v>4203</v>
      </c>
      <c r="C165" t="s">
        <v>771</v>
      </c>
      <c r="D165" t="s">
        <v>1158</v>
      </c>
      <c r="E165">
        <v>1</v>
      </c>
      <c r="F165" t="s">
        <v>13826</v>
      </c>
      <c r="G165">
        <v>1</v>
      </c>
      <c r="H165" t="s">
        <v>8278</v>
      </c>
      <c r="I165">
        <v>1</v>
      </c>
      <c r="J165" t="s">
        <v>13769</v>
      </c>
      <c r="K165" t="s">
        <v>13770</v>
      </c>
      <c r="L165">
        <v>270103</v>
      </c>
      <c r="M165" t="s">
        <v>13539</v>
      </c>
      <c r="N165">
        <v>270103008</v>
      </c>
      <c r="O165" t="s">
        <v>13734</v>
      </c>
      <c r="P165">
        <v>0</v>
      </c>
      <c r="Q165">
        <v>67447.311389926675</v>
      </c>
      <c r="R165">
        <v>0</v>
      </c>
    </row>
    <row r="166" spans="1:18" x14ac:dyDescent="0.25">
      <c r="A166">
        <v>4</v>
      </c>
      <c r="B166">
        <v>4203</v>
      </c>
      <c r="C166" t="s">
        <v>771</v>
      </c>
      <c r="D166" t="s">
        <v>1158</v>
      </c>
      <c r="E166">
        <v>1</v>
      </c>
      <c r="F166" t="s">
        <v>13826</v>
      </c>
      <c r="G166">
        <v>1</v>
      </c>
      <c r="H166" t="s">
        <v>8278</v>
      </c>
      <c r="I166">
        <v>1</v>
      </c>
      <c r="J166" t="s">
        <v>13769</v>
      </c>
      <c r="K166" t="s">
        <v>13771</v>
      </c>
      <c r="L166">
        <v>270103</v>
      </c>
      <c r="M166" t="s">
        <v>13539</v>
      </c>
      <c r="N166">
        <v>270103008</v>
      </c>
      <c r="O166" t="s">
        <v>13734</v>
      </c>
      <c r="P166">
        <v>0</v>
      </c>
      <c r="Q166">
        <v>13913.025078068407</v>
      </c>
      <c r="R166">
        <v>0</v>
      </c>
    </row>
    <row r="167" spans="1:18" x14ac:dyDescent="0.25">
      <c r="A167">
        <v>4</v>
      </c>
      <c r="B167">
        <v>4203</v>
      </c>
      <c r="C167" t="s">
        <v>771</v>
      </c>
      <c r="D167" t="s">
        <v>1158</v>
      </c>
      <c r="E167">
        <v>2</v>
      </c>
      <c r="F167" t="s">
        <v>13827</v>
      </c>
      <c r="G167">
        <v>2</v>
      </c>
      <c r="H167" t="s">
        <v>13773</v>
      </c>
      <c r="I167">
        <v>1</v>
      </c>
      <c r="J167" t="s">
        <v>13769</v>
      </c>
      <c r="K167" t="s">
        <v>13774</v>
      </c>
      <c r="L167">
        <v>270103</v>
      </c>
      <c r="M167" t="s">
        <v>13539</v>
      </c>
      <c r="N167">
        <v>270103008</v>
      </c>
      <c r="O167" t="s">
        <v>13734</v>
      </c>
      <c r="P167">
        <v>0</v>
      </c>
      <c r="Q167">
        <v>67447.311389926675</v>
      </c>
      <c r="R167">
        <v>0</v>
      </c>
    </row>
    <row r="168" spans="1:18" x14ac:dyDescent="0.25">
      <c r="A168">
        <v>4</v>
      </c>
      <c r="B168">
        <v>4203</v>
      </c>
      <c r="C168" t="s">
        <v>771</v>
      </c>
      <c r="D168" t="s">
        <v>1158</v>
      </c>
      <c r="E168">
        <v>2</v>
      </c>
      <c r="F168" t="s">
        <v>13827</v>
      </c>
      <c r="G168">
        <v>2</v>
      </c>
      <c r="H168" t="s">
        <v>13773</v>
      </c>
      <c r="I168">
        <v>1</v>
      </c>
      <c r="J168" t="s">
        <v>13769</v>
      </c>
      <c r="K168" t="s">
        <v>13775</v>
      </c>
      <c r="L168">
        <v>270103</v>
      </c>
      <c r="M168" t="s">
        <v>13539</v>
      </c>
      <c r="N168">
        <v>270103008</v>
      </c>
      <c r="O168" t="s">
        <v>13734</v>
      </c>
      <c r="P168">
        <v>0</v>
      </c>
      <c r="Q168">
        <v>13913.025078068407</v>
      </c>
      <c r="R168">
        <v>0</v>
      </c>
    </row>
    <row r="169" spans="1:18" x14ac:dyDescent="0.25">
      <c r="A169">
        <v>4</v>
      </c>
      <c r="B169">
        <v>4203</v>
      </c>
      <c r="C169" t="s">
        <v>771</v>
      </c>
      <c r="D169" t="s">
        <v>1158</v>
      </c>
      <c r="E169">
        <v>3</v>
      </c>
      <c r="F169" t="s">
        <v>13828</v>
      </c>
      <c r="G169">
        <v>1</v>
      </c>
      <c r="H169" t="s">
        <v>8278</v>
      </c>
      <c r="I169">
        <v>1</v>
      </c>
      <c r="J169" t="s">
        <v>13769</v>
      </c>
      <c r="K169" t="s">
        <v>13777</v>
      </c>
      <c r="L169">
        <v>270103</v>
      </c>
      <c r="M169" t="s">
        <v>13539</v>
      </c>
      <c r="N169">
        <v>270103008</v>
      </c>
      <c r="O169" t="s">
        <v>13734</v>
      </c>
      <c r="P169">
        <v>0</v>
      </c>
      <c r="Q169">
        <v>79207.905928024702</v>
      </c>
      <c r="R169">
        <v>0</v>
      </c>
    </row>
    <row r="170" spans="1:18" x14ac:dyDescent="0.25">
      <c r="A170">
        <v>4</v>
      </c>
      <c r="B170">
        <v>4203</v>
      </c>
      <c r="C170" t="s">
        <v>771</v>
      </c>
      <c r="D170" t="s">
        <v>1158</v>
      </c>
      <c r="E170">
        <v>3</v>
      </c>
      <c r="F170" t="s">
        <v>13828</v>
      </c>
      <c r="G170">
        <v>1</v>
      </c>
      <c r="H170" t="s">
        <v>8278</v>
      </c>
      <c r="I170">
        <v>1</v>
      </c>
      <c r="J170" t="s">
        <v>13769</v>
      </c>
      <c r="K170" t="s">
        <v>13778</v>
      </c>
      <c r="L170">
        <v>270103</v>
      </c>
      <c r="M170" t="s">
        <v>13539</v>
      </c>
      <c r="N170">
        <v>270103008</v>
      </c>
      <c r="O170" t="s">
        <v>13734</v>
      </c>
      <c r="P170">
        <v>0</v>
      </c>
      <c r="Q170">
        <v>2152.4305399703758</v>
      </c>
      <c r="R170">
        <v>0</v>
      </c>
    </row>
    <row r="171" spans="1:18" x14ac:dyDescent="0.25">
      <c r="A171">
        <v>4</v>
      </c>
      <c r="B171">
        <v>4203</v>
      </c>
      <c r="C171" t="s">
        <v>771</v>
      </c>
      <c r="D171" t="s">
        <v>1158</v>
      </c>
      <c r="E171">
        <v>4</v>
      </c>
      <c r="F171" t="s">
        <v>13829</v>
      </c>
      <c r="G171">
        <v>1</v>
      </c>
      <c r="H171" t="s">
        <v>8278</v>
      </c>
      <c r="I171">
        <v>1</v>
      </c>
      <c r="J171" t="s">
        <v>13769</v>
      </c>
      <c r="K171" t="s">
        <v>13780</v>
      </c>
      <c r="L171">
        <v>270103</v>
      </c>
      <c r="M171" t="s">
        <v>13539</v>
      </c>
      <c r="N171">
        <v>270103008</v>
      </c>
      <c r="O171" t="s">
        <v>13734</v>
      </c>
      <c r="P171">
        <v>0</v>
      </c>
      <c r="Q171">
        <v>67447.311389926675</v>
      </c>
      <c r="R171">
        <v>0</v>
      </c>
    </row>
    <row r="172" spans="1:18" x14ac:dyDescent="0.25">
      <c r="A172">
        <v>4</v>
      </c>
      <c r="B172">
        <v>4203</v>
      </c>
      <c r="C172" t="s">
        <v>771</v>
      </c>
      <c r="D172" t="s">
        <v>1158</v>
      </c>
      <c r="E172">
        <v>4</v>
      </c>
      <c r="F172" t="s">
        <v>13829</v>
      </c>
      <c r="G172">
        <v>1</v>
      </c>
      <c r="H172" t="s">
        <v>8278</v>
      </c>
      <c r="I172">
        <v>1</v>
      </c>
      <c r="J172" t="s">
        <v>13769</v>
      </c>
      <c r="K172" t="s">
        <v>13781</v>
      </c>
      <c r="L172">
        <v>270103</v>
      </c>
      <c r="M172" t="s">
        <v>13539</v>
      </c>
      <c r="N172">
        <v>270103008</v>
      </c>
      <c r="O172" t="s">
        <v>13734</v>
      </c>
      <c r="P172">
        <v>0</v>
      </c>
      <c r="Q172">
        <v>13913.025078068407</v>
      </c>
      <c r="R172">
        <v>0</v>
      </c>
    </row>
    <row r="173" spans="1:18" x14ac:dyDescent="0.25">
      <c r="A173">
        <v>4</v>
      </c>
      <c r="B173">
        <v>4301</v>
      </c>
      <c r="C173" t="s">
        <v>771</v>
      </c>
      <c r="D173" t="s">
        <v>1164</v>
      </c>
      <c r="E173">
        <v>1</v>
      </c>
      <c r="F173" t="s">
        <v>13826</v>
      </c>
      <c r="G173">
        <v>1</v>
      </c>
      <c r="H173" t="s">
        <v>8278</v>
      </c>
      <c r="I173">
        <v>1</v>
      </c>
      <c r="J173" t="s">
        <v>13769</v>
      </c>
      <c r="K173" t="s">
        <v>13770</v>
      </c>
      <c r="L173">
        <v>270103</v>
      </c>
      <c r="M173" t="s">
        <v>13539</v>
      </c>
      <c r="N173">
        <v>270103008</v>
      </c>
      <c r="O173" t="s">
        <v>13734</v>
      </c>
      <c r="P173">
        <v>19177.11191206269</v>
      </c>
      <c r="Q173">
        <v>17721.672183142378</v>
      </c>
      <c r="R173">
        <v>18659.555268984008</v>
      </c>
    </row>
    <row r="174" spans="1:18" x14ac:dyDescent="0.25">
      <c r="A174">
        <v>4</v>
      </c>
      <c r="B174">
        <v>4301</v>
      </c>
      <c r="C174" t="s">
        <v>771</v>
      </c>
      <c r="D174" t="s">
        <v>1164</v>
      </c>
      <c r="E174">
        <v>1</v>
      </c>
      <c r="F174" t="s">
        <v>13826</v>
      </c>
      <c r="G174">
        <v>1</v>
      </c>
      <c r="H174" t="s">
        <v>8278</v>
      </c>
      <c r="I174">
        <v>1</v>
      </c>
      <c r="J174" t="s">
        <v>13769</v>
      </c>
      <c r="K174" t="s">
        <v>13771</v>
      </c>
      <c r="L174">
        <v>270103</v>
      </c>
      <c r="M174" t="s">
        <v>13539</v>
      </c>
      <c r="N174">
        <v>270103008</v>
      </c>
      <c r="O174" t="s">
        <v>13734</v>
      </c>
      <c r="P174">
        <v>3342.4785267272759</v>
      </c>
      <c r="Q174">
        <v>6639.700788750426</v>
      </c>
      <c r="R174">
        <v>12628.526148775381</v>
      </c>
    </row>
    <row r="175" spans="1:18" x14ac:dyDescent="0.25">
      <c r="A175">
        <v>4</v>
      </c>
      <c r="B175">
        <v>4301</v>
      </c>
      <c r="C175" t="s">
        <v>771</v>
      </c>
      <c r="D175" t="s">
        <v>1164</v>
      </c>
      <c r="E175">
        <v>2</v>
      </c>
      <c r="F175" t="s">
        <v>13827</v>
      </c>
      <c r="G175">
        <v>2</v>
      </c>
      <c r="H175" t="s">
        <v>13773</v>
      </c>
      <c r="I175">
        <v>1</v>
      </c>
      <c r="J175" t="s">
        <v>13769</v>
      </c>
      <c r="K175" t="s">
        <v>13774</v>
      </c>
      <c r="L175">
        <v>270103</v>
      </c>
      <c r="M175" t="s">
        <v>13539</v>
      </c>
      <c r="N175">
        <v>270103008</v>
      </c>
      <c r="O175" t="s">
        <v>13734</v>
      </c>
      <c r="P175">
        <v>15926.08531927484</v>
      </c>
      <c r="Q175">
        <v>11731.701253636233</v>
      </c>
      <c r="R175">
        <v>14361.359002981641</v>
      </c>
    </row>
    <row r="176" spans="1:18" x14ac:dyDescent="0.25">
      <c r="A176">
        <v>4</v>
      </c>
      <c r="B176">
        <v>4301</v>
      </c>
      <c r="C176" t="s">
        <v>771</v>
      </c>
      <c r="D176" t="s">
        <v>1164</v>
      </c>
      <c r="E176">
        <v>2</v>
      </c>
      <c r="F176" t="s">
        <v>13827</v>
      </c>
      <c r="G176">
        <v>2</v>
      </c>
      <c r="H176" t="s">
        <v>13773</v>
      </c>
      <c r="I176">
        <v>1</v>
      </c>
      <c r="J176" t="s">
        <v>13769</v>
      </c>
      <c r="K176" t="s">
        <v>13775</v>
      </c>
      <c r="L176">
        <v>270103</v>
      </c>
      <c r="M176" t="s">
        <v>13539</v>
      </c>
      <c r="N176">
        <v>270103008</v>
      </c>
      <c r="O176" t="s">
        <v>13734</v>
      </c>
      <c r="P176">
        <v>6593.5051195151254</v>
      </c>
      <c r="Q176">
        <v>12629.671718256564</v>
      </c>
      <c r="R176">
        <v>16926.722414777749</v>
      </c>
    </row>
    <row r="177" spans="1:18" x14ac:dyDescent="0.25">
      <c r="A177">
        <v>4</v>
      </c>
      <c r="B177">
        <v>4301</v>
      </c>
      <c r="C177" t="s">
        <v>771</v>
      </c>
      <c r="D177" t="s">
        <v>1164</v>
      </c>
      <c r="E177">
        <v>3</v>
      </c>
      <c r="F177" t="s">
        <v>13828</v>
      </c>
      <c r="G177">
        <v>1</v>
      </c>
      <c r="H177" t="s">
        <v>8278</v>
      </c>
      <c r="I177">
        <v>1</v>
      </c>
      <c r="J177" t="s">
        <v>13769</v>
      </c>
      <c r="K177" t="s">
        <v>13777</v>
      </c>
      <c r="L177">
        <v>270103</v>
      </c>
      <c r="M177" t="s">
        <v>13539</v>
      </c>
      <c r="N177">
        <v>270103008</v>
      </c>
      <c r="O177" t="s">
        <v>13734</v>
      </c>
      <c r="P177">
        <v>21798.734018326249</v>
      </c>
      <c r="Q177">
        <v>23595.185827089652</v>
      </c>
      <c r="R177">
        <v>28037.874365880038</v>
      </c>
    </row>
    <row r="178" spans="1:18" x14ac:dyDescent="0.25">
      <c r="A178">
        <v>4</v>
      </c>
      <c r="B178">
        <v>4301</v>
      </c>
      <c r="C178" t="s">
        <v>771</v>
      </c>
      <c r="D178" t="s">
        <v>1164</v>
      </c>
      <c r="E178">
        <v>3</v>
      </c>
      <c r="F178" t="s">
        <v>13828</v>
      </c>
      <c r="G178">
        <v>1</v>
      </c>
      <c r="H178" t="s">
        <v>8278</v>
      </c>
      <c r="I178">
        <v>1</v>
      </c>
      <c r="J178" t="s">
        <v>13769</v>
      </c>
      <c r="K178" t="s">
        <v>13778</v>
      </c>
      <c r="L178">
        <v>270103</v>
      </c>
      <c r="M178" t="s">
        <v>13539</v>
      </c>
      <c r="N178">
        <v>270103008</v>
      </c>
      <c r="O178" t="s">
        <v>13734</v>
      </c>
      <c r="P178">
        <v>720.85642046371515</v>
      </c>
      <c r="Q178">
        <v>766.18714480315725</v>
      </c>
      <c r="R178">
        <v>3250.2070518793671</v>
      </c>
    </row>
    <row r="179" spans="1:18" x14ac:dyDescent="0.25">
      <c r="A179">
        <v>4</v>
      </c>
      <c r="B179">
        <v>4301</v>
      </c>
      <c r="C179" t="s">
        <v>771</v>
      </c>
      <c r="D179" t="s">
        <v>1164</v>
      </c>
      <c r="E179">
        <v>4</v>
      </c>
      <c r="F179" t="s">
        <v>13829</v>
      </c>
      <c r="G179">
        <v>1</v>
      </c>
      <c r="H179" t="s">
        <v>8278</v>
      </c>
      <c r="I179">
        <v>1</v>
      </c>
      <c r="J179" t="s">
        <v>13769</v>
      </c>
      <c r="K179" t="s">
        <v>13780</v>
      </c>
      <c r="L179">
        <v>270103</v>
      </c>
      <c r="M179" t="s">
        <v>13539</v>
      </c>
      <c r="N179">
        <v>270103008</v>
      </c>
      <c r="O179" t="s">
        <v>13734</v>
      </c>
      <c r="P179">
        <v>19455.950651819177</v>
      </c>
      <c r="Q179">
        <v>17721.672183142378</v>
      </c>
      <c r="R179">
        <v>18659.555268984008</v>
      </c>
    </row>
    <row r="180" spans="1:18" x14ac:dyDescent="0.25">
      <c r="A180">
        <v>4</v>
      </c>
      <c r="B180">
        <v>4301</v>
      </c>
      <c r="C180" t="s">
        <v>771</v>
      </c>
      <c r="D180" t="s">
        <v>1164</v>
      </c>
      <c r="E180">
        <v>4</v>
      </c>
      <c r="F180" t="s">
        <v>13829</v>
      </c>
      <c r="G180">
        <v>1</v>
      </c>
      <c r="H180" t="s">
        <v>8278</v>
      </c>
      <c r="I180">
        <v>1</v>
      </c>
      <c r="J180" t="s">
        <v>13769</v>
      </c>
      <c r="K180" t="s">
        <v>13781</v>
      </c>
      <c r="L180">
        <v>270103</v>
      </c>
      <c r="M180" t="s">
        <v>13539</v>
      </c>
      <c r="N180">
        <v>270103008</v>
      </c>
      <c r="O180" t="s">
        <v>13734</v>
      </c>
      <c r="P180">
        <v>3063.6397869707894</v>
      </c>
      <c r="Q180">
        <v>6639.700788750426</v>
      </c>
      <c r="R180">
        <v>12628.526148775381</v>
      </c>
    </row>
    <row r="181" spans="1:18" x14ac:dyDescent="0.25">
      <c r="A181">
        <v>4</v>
      </c>
      <c r="B181">
        <v>4302</v>
      </c>
      <c r="C181" t="s">
        <v>771</v>
      </c>
      <c r="D181" t="s">
        <v>1167</v>
      </c>
      <c r="E181">
        <v>1</v>
      </c>
      <c r="F181" t="s">
        <v>13826</v>
      </c>
      <c r="G181">
        <v>1</v>
      </c>
      <c r="H181" t="s">
        <v>8278</v>
      </c>
      <c r="I181">
        <v>1</v>
      </c>
      <c r="J181" t="s">
        <v>13769</v>
      </c>
      <c r="K181" t="s">
        <v>13770</v>
      </c>
      <c r="L181">
        <v>270103</v>
      </c>
      <c r="M181" t="s">
        <v>13539</v>
      </c>
      <c r="N181">
        <v>270103008</v>
      </c>
      <c r="O181" t="s">
        <v>13734</v>
      </c>
      <c r="P181">
        <v>0</v>
      </c>
      <c r="Q181">
        <v>11060.750009392879</v>
      </c>
      <c r="R181">
        <v>0</v>
      </c>
    </row>
    <row r="182" spans="1:18" x14ac:dyDescent="0.25">
      <c r="A182">
        <v>4</v>
      </c>
      <c r="B182">
        <v>4302</v>
      </c>
      <c r="C182" t="s">
        <v>771</v>
      </c>
      <c r="D182" t="s">
        <v>1167</v>
      </c>
      <c r="E182">
        <v>1</v>
      </c>
      <c r="F182" t="s">
        <v>13826</v>
      </c>
      <c r="G182">
        <v>1</v>
      </c>
      <c r="H182" t="s">
        <v>8278</v>
      </c>
      <c r="I182">
        <v>1</v>
      </c>
      <c r="J182" t="s">
        <v>13769</v>
      </c>
      <c r="K182" t="s">
        <v>13771</v>
      </c>
      <c r="L182">
        <v>270103</v>
      </c>
      <c r="M182" t="s">
        <v>13539</v>
      </c>
      <c r="N182">
        <v>270103008</v>
      </c>
      <c r="O182" t="s">
        <v>13734</v>
      </c>
      <c r="P182">
        <v>0</v>
      </c>
      <c r="Q182">
        <v>3047.1881270270728</v>
      </c>
      <c r="R182">
        <v>0</v>
      </c>
    </row>
    <row r="183" spans="1:18" x14ac:dyDescent="0.25">
      <c r="A183">
        <v>4</v>
      </c>
      <c r="B183">
        <v>4302</v>
      </c>
      <c r="C183" t="s">
        <v>771</v>
      </c>
      <c r="D183" t="s">
        <v>1167</v>
      </c>
      <c r="E183">
        <v>2</v>
      </c>
      <c r="F183" t="s">
        <v>13827</v>
      </c>
      <c r="G183">
        <v>2</v>
      </c>
      <c r="H183" t="s">
        <v>13773</v>
      </c>
      <c r="I183">
        <v>1</v>
      </c>
      <c r="J183" t="s">
        <v>13769</v>
      </c>
      <c r="K183" t="s">
        <v>13774</v>
      </c>
      <c r="L183">
        <v>270103</v>
      </c>
      <c r="M183" t="s">
        <v>13539</v>
      </c>
      <c r="N183">
        <v>270103008</v>
      </c>
      <c r="O183" t="s">
        <v>13734</v>
      </c>
      <c r="P183">
        <v>0</v>
      </c>
      <c r="Q183">
        <v>11060.750009392879</v>
      </c>
      <c r="R183">
        <v>0</v>
      </c>
    </row>
    <row r="184" spans="1:18" x14ac:dyDescent="0.25">
      <c r="A184">
        <v>4</v>
      </c>
      <c r="B184">
        <v>4302</v>
      </c>
      <c r="C184" t="s">
        <v>771</v>
      </c>
      <c r="D184" t="s">
        <v>1167</v>
      </c>
      <c r="E184">
        <v>2</v>
      </c>
      <c r="F184" t="s">
        <v>13827</v>
      </c>
      <c r="G184">
        <v>2</v>
      </c>
      <c r="H184" t="s">
        <v>13773</v>
      </c>
      <c r="I184">
        <v>1</v>
      </c>
      <c r="J184" t="s">
        <v>13769</v>
      </c>
      <c r="K184" t="s">
        <v>13775</v>
      </c>
      <c r="L184">
        <v>270103</v>
      </c>
      <c r="M184" t="s">
        <v>13539</v>
      </c>
      <c r="N184">
        <v>270103008</v>
      </c>
      <c r="O184" t="s">
        <v>13734</v>
      </c>
      <c r="P184">
        <v>0</v>
      </c>
      <c r="Q184">
        <v>3047.1881270270728</v>
      </c>
      <c r="R184">
        <v>0</v>
      </c>
    </row>
    <row r="185" spans="1:18" x14ac:dyDescent="0.25">
      <c r="A185">
        <v>4</v>
      </c>
      <c r="B185">
        <v>4302</v>
      </c>
      <c r="C185" t="s">
        <v>771</v>
      </c>
      <c r="D185" t="s">
        <v>1167</v>
      </c>
      <c r="E185">
        <v>3</v>
      </c>
      <c r="F185" t="s">
        <v>13828</v>
      </c>
      <c r="G185">
        <v>1</v>
      </c>
      <c r="H185" t="s">
        <v>8278</v>
      </c>
      <c r="I185">
        <v>1</v>
      </c>
      <c r="J185" t="s">
        <v>13769</v>
      </c>
      <c r="K185" t="s">
        <v>13777</v>
      </c>
      <c r="L185">
        <v>270103</v>
      </c>
      <c r="M185" t="s">
        <v>13539</v>
      </c>
      <c r="N185">
        <v>270103008</v>
      </c>
      <c r="O185" t="s">
        <v>13734</v>
      </c>
      <c r="P185">
        <v>0</v>
      </c>
      <c r="Q185">
        <v>14107.938136419954</v>
      </c>
      <c r="R185">
        <v>0</v>
      </c>
    </row>
    <row r="186" spans="1:18" x14ac:dyDescent="0.25">
      <c r="A186">
        <v>4</v>
      </c>
      <c r="B186">
        <v>4302</v>
      </c>
      <c r="C186" t="s">
        <v>771</v>
      </c>
      <c r="D186" t="s">
        <v>1167</v>
      </c>
      <c r="E186">
        <v>4</v>
      </c>
      <c r="F186" t="s">
        <v>13829</v>
      </c>
      <c r="G186">
        <v>1</v>
      </c>
      <c r="H186" t="s">
        <v>8278</v>
      </c>
      <c r="I186">
        <v>1</v>
      </c>
      <c r="J186" t="s">
        <v>13769</v>
      </c>
      <c r="K186" t="s">
        <v>13780</v>
      </c>
      <c r="L186">
        <v>270103</v>
      </c>
      <c r="M186" t="s">
        <v>13539</v>
      </c>
      <c r="N186">
        <v>270103008</v>
      </c>
      <c r="O186" t="s">
        <v>13734</v>
      </c>
      <c r="P186">
        <v>0</v>
      </c>
      <c r="Q186">
        <v>11060.750009392879</v>
      </c>
      <c r="R186">
        <v>0</v>
      </c>
    </row>
    <row r="187" spans="1:18" x14ac:dyDescent="0.25">
      <c r="A187">
        <v>4</v>
      </c>
      <c r="B187">
        <v>4302</v>
      </c>
      <c r="C187" t="s">
        <v>771</v>
      </c>
      <c r="D187" t="s">
        <v>1167</v>
      </c>
      <c r="E187">
        <v>4</v>
      </c>
      <c r="F187" t="s">
        <v>13829</v>
      </c>
      <c r="G187">
        <v>1</v>
      </c>
      <c r="H187" t="s">
        <v>8278</v>
      </c>
      <c r="I187">
        <v>1</v>
      </c>
      <c r="J187" t="s">
        <v>13769</v>
      </c>
      <c r="K187" t="s">
        <v>13781</v>
      </c>
      <c r="L187">
        <v>270103</v>
      </c>
      <c r="M187" t="s">
        <v>13539</v>
      </c>
      <c r="N187">
        <v>270103008</v>
      </c>
      <c r="O187" t="s">
        <v>13734</v>
      </c>
      <c r="P187">
        <v>0</v>
      </c>
      <c r="Q187">
        <v>3047.1881270270728</v>
      </c>
      <c r="R187">
        <v>0</v>
      </c>
    </row>
    <row r="188" spans="1:18" x14ac:dyDescent="0.25">
      <c r="A188">
        <v>4</v>
      </c>
      <c r="B188">
        <v>4303</v>
      </c>
      <c r="C188" t="s">
        <v>771</v>
      </c>
      <c r="D188" t="s">
        <v>1170</v>
      </c>
      <c r="E188">
        <v>1</v>
      </c>
      <c r="F188" t="s">
        <v>13826</v>
      </c>
      <c r="G188">
        <v>1</v>
      </c>
      <c r="H188" t="s">
        <v>8278</v>
      </c>
      <c r="I188">
        <v>1</v>
      </c>
      <c r="J188" t="s">
        <v>13769</v>
      </c>
      <c r="K188" t="s">
        <v>13770</v>
      </c>
      <c r="L188">
        <v>270103</v>
      </c>
      <c r="M188" t="s">
        <v>13539</v>
      </c>
      <c r="N188">
        <v>270103008</v>
      </c>
      <c r="O188" t="s">
        <v>13734</v>
      </c>
      <c r="P188">
        <v>0</v>
      </c>
      <c r="Q188">
        <v>18954.709777892636</v>
      </c>
      <c r="R188">
        <v>26115.910685615927</v>
      </c>
    </row>
    <row r="189" spans="1:18" x14ac:dyDescent="0.25">
      <c r="A189">
        <v>4</v>
      </c>
      <c r="B189">
        <v>4303</v>
      </c>
      <c r="C189" t="s">
        <v>771</v>
      </c>
      <c r="D189" t="s">
        <v>1170</v>
      </c>
      <c r="E189">
        <v>1</v>
      </c>
      <c r="F189" t="s">
        <v>13826</v>
      </c>
      <c r="G189">
        <v>1</v>
      </c>
      <c r="H189" t="s">
        <v>8278</v>
      </c>
      <c r="I189">
        <v>1</v>
      </c>
      <c r="J189" t="s">
        <v>13769</v>
      </c>
      <c r="K189" t="s">
        <v>13771</v>
      </c>
      <c r="L189">
        <v>270103</v>
      </c>
      <c r="M189" t="s">
        <v>13539</v>
      </c>
      <c r="N189">
        <v>270103008</v>
      </c>
      <c r="O189" t="s">
        <v>13734</v>
      </c>
      <c r="P189">
        <v>0</v>
      </c>
      <c r="Q189">
        <v>0</v>
      </c>
      <c r="R189">
        <v>8094.2972799898826</v>
      </c>
    </row>
    <row r="190" spans="1:18" x14ac:dyDescent="0.25">
      <c r="A190">
        <v>4</v>
      </c>
      <c r="B190">
        <v>4303</v>
      </c>
      <c r="C190" t="s">
        <v>771</v>
      </c>
      <c r="D190" t="s">
        <v>1170</v>
      </c>
      <c r="E190">
        <v>2</v>
      </c>
      <c r="F190" t="s">
        <v>13827</v>
      </c>
      <c r="G190">
        <v>2</v>
      </c>
      <c r="H190" t="s">
        <v>13773</v>
      </c>
      <c r="I190">
        <v>1</v>
      </c>
      <c r="J190" t="s">
        <v>13769</v>
      </c>
      <c r="K190" t="s">
        <v>13774</v>
      </c>
      <c r="L190">
        <v>270103</v>
      </c>
      <c r="M190" t="s">
        <v>13539</v>
      </c>
      <c r="N190">
        <v>270103008</v>
      </c>
      <c r="O190" t="s">
        <v>13734</v>
      </c>
      <c r="P190">
        <v>0</v>
      </c>
      <c r="Q190">
        <v>18954.709777892636</v>
      </c>
      <c r="R190">
        <v>24638.163993124563</v>
      </c>
    </row>
    <row r="191" spans="1:18" x14ac:dyDescent="0.25">
      <c r="A191">
        <v>4</v>
      </c>
      <c r="B191">
        <v>4303</v>
      </c>
      <c r="C191" t="s">
        <v>771</v>
      </c>
      <c r="D191" t="s">
        <v>1170</v>
      </c>
      <c r="E191">
        <v>2</v>
      </c>
      <c r="F191" t="s">
        <v>13827</v>
      </c>
      <c r="G191">
        <v>2</v>
      </c>
      <c r="H191" t="s">
        <v>13773</v>
      </c>
      <c r="I191">
        <v>1</v>
      </c>
      <c r="J191" t="s">
        <v>13769</v>
      </c>
      <c r="K191" t="s">
        <v>13775</v>
      </c>
      <c r="L191">
        <v>270103</v>
      </c>
      <c r="M191" t="s">
        <v>13539</v>
      </c>
      <c r="N191">
        <v>270103008</v>
      </c>
      <c r="O191" t="s">
        <v>13734</v>
      </c>
      <c r="P191">
        <v>0</v>
      </c>
      <c r="Q191">
        <v>0</v>
      </c>
      <c r="R191">
        <v>9572.0439724812477</v>
      </c>
    </row>
    <row r="192" spans="1:18" x14ac:dyDescent="0.25">
      <c r="A192">
        <v>4</v>
      </c>
      <c r="B192">
        <v>4303</v>
      </c>
      <c r="C192" t="s">
        <v>771</v>
      </c>
      <c r="D192" t="s">
        <v>1170</v>
      </c>
      <c r="E192">
        <v>3</v>
      </c>
      <c r="F192" t="s">
        <v>13828</v>
      </c>
      <c r="G192">
        <v>1</v>
      </c>
      <c r="H192" t="s">
        <v>8278</v>
      </c>
      <c r="I192">
        <v>1</v>
      </c>
      <c r="J192" t="s">
        <v>13769</v>
      </c>
      <c r="K192" t="s">
        <v>13777</v>
      </c>
      <c r="L192">
        <v>270103</v>
      </c>
      <c r="M192" t="s">
        <v>13539</v>
      </c>
      <c r="N192">
        <v>270103008</v>
      </c>
      <c r="O192" t="s">
        <v>13734</v>
      </c>
      <c r="P192">
        <v>0</v>
      </c>
      <c r="Q192">
        <v>18954.709777892636</v>
      </c>
      <c r="R192">
        <v>34210.20796560579</v>
      </c>
    </row>
    <row r="193" spans="1:18" x14ac:dyDescent="0.25">
      <c r="A193">
        <v>4</v>
      </c>
      <c r="B193">
        <v>4303</v>
      </c>
      <c r="C193" t="s">
        <v>771</v>
      </c>
      <c r="D193" t="s">
        <v>1170</v>
      </c>
      <c r="E193">
        <v>4</v>
      </c>
      <c r="F193" t="s">
        <v>13829</v>
      </c>
      <c r="G193">
        <v>1</v>
      </c>
      <c r="H193" t="s">
        <v>8278</v>
      </c>
      <c r="I193">
        <v>1</v>
      </c>
      <c r="J193" t="s">
        <v>13769</v>
      </c>
      <c r="K193" t="s">
        <v>13780</v>
      </c>
      <c r="L193">
        <v>270103</v>
      </c>
      <c r="M193" t="s">
        <v>13539</v>
      </c>
      <c r="N193">
        <v>270103008</v>
      </c>
      <c r="O193" t="s">
        <v>13734</v>
      </c>
      <c r="P193">
        <v>0</v>
      </c>
      <c r="Q193">
        <v>18954.709777892636</v>
      </c>
      <c r="R193">
        <v>26115.910685615927</v>
      </c>
    </row>
    <row r="194" spans="1:18" x14ac:dyDescent="0.25">
      <c r="A194">
        <v>4</v>
      </c>
      <c r="B194">
        <v>4303</v>
      </c>
      <c r="C194" t="s">
        <v>771</v>
      </c>
      <c r="D194" t="s">
        <v>1170</v>
      </c>
      <c r="E194">
        <v>4</v>
      </c>
      <c r="F194" t="s">
        <v>13829</v>
      </c>
      <c r="G194">
        <v>1</v>
      </c>
      <c r="H194" t="s">
        <v>8278</v>
      </c>
      <c r="I194">
        <v>1</v>
      </c>
      <c r="J194" t="s">
        <v>13769</v>
      </c>
      <c r="K194" t="s">
        <v>13781</v>
      </c>
      <c r="L194">
        <v>270103</v>
      </c>
      <c r="M194" t="s">
        <v>13539</v>
      </c>
      <c r="N194">
        <v>270103008</v>
      </c>
      <c r="O194" t="s">
        <v>13734</v>
      </c>
      <c r="P194">
        <v>0</v>
      </c>
      <c r="Q194">
        <v>0</v>
      </c>
      <c r="R194">
        <v>8094.2972799898826</v>
      </c>
    </row>
    <row r="195" spans="1:18" x14ac:dyDescent="0.25">
      <c r="A195">
        <v>5</v>
      </c>
      <c r="B195">
        <v>5101</v>
      </c>
      <c r="C195" t="s">
        <v>798</v>
      </c>
      <c r="D195" t="s">
        <v>798</v>
      </c>
      <c r="E195">
        <v>1</v>
      </c>
      <c r="F195" t="s">
        <v>13826</v>
      </c>
      <c r="G195">
        <v>1</v>
      </c>
      <c r="H195" t="s">
        <v>8278</v>
      </c>
      <c r="I195">
        <v>1</v>
      </c>
      <c r="J195" t="s">
        <v>13769</v>
      </c>
      <c r="K195" t="s">
        <v>13770</v>
      </c>
      <c r="L195">
        <v>270103</v>
      </c>
      <c r="M195" t="s">
        <v>13539</v>
      </c>
      <c r="N195">
        <v>270103008</v>
      </c>
      <c r="O195" t="s">
        <v>13734</v>
      </c>
      <c r="P195">
        <v>20292.403905838066</v>
      </c>
      <c r="Q195">
        <v>12825.865463265773</v>
      </c>
      <c r="R195">
        <v>27380.344462871835</v>
      </c>
    </row>
    <row r="196" spans="1:18" x14ac:dyDescent="0.25">
      <c r="A196">
        <v>5</v>
      </c>
      <c r="B196">
        <v>5101</v>
      </c>
      <c r="C196" t="s">
        <v>798</v>
      </c>
      <c r="D196" t="s">
        <v>798</v>
      </c>
      <c r="E196">
        <v>1</v>
      </c>
      <c r="F196" t="s">
        <v>13826</v>
      </c>
      <c r="G196">
        <v>1</v>
      </c>
      <c r="H196" t="s">
        <v>8278</v>
      </c>
      <c r="I196">
        <v>1</v>
      </c>
      <c r="J196" t="s">
        <v>13769</v>
      </c>
      <c r="K196" t="s">
        <v>13771</v>
      </c>
      <c r="L196">
        <v>270103</v>
      </c>
      <c r="M196" t="s">
        <v>13539</v>
      </c>
      <c r="N196">
        <v>270103008</v>
      </c>
      <c r="O196" t="s">
        <v>13734</v>
      </c>
      <c r="P196">
        <v>11227.949568502339</v>
      </c>
      <c r="Q196">
        <v>14575.302519983441</v>
      </c>
      <c r="R196">
        <v>14520.479016462705</v>
      </c>
    </row>
    <row r="197" spans="1:18" x14ac:dyDescent="0.25">
      <c r="A197">
        <v>5</v>
      </c>
      <c r="B197">
        <v>5101</v>
      </c>
      <c r="C197" t="s">
        <v>798</v>
      </c>
      <c r="D197" t="s">
        <v>798</v>
      </c>
      <c r="E197">
        <v>2</v>
      </c>
      <c r="F197" t="s">
        <v>13827</v>
      </c>
      <c r="G197">
        <v>2</v>
      </c>
      <c r="H197" t="s">
        <v>13773</v>
      </c>
      <c r="I197">
        <v>1</v>
      </c>
      <c r="J197" t="s">
        <v>13769</v>
      </c>
      <c r="K197" t="s">
        <v>13774</v>
      </c>
      <c r="L197">
        <v>270103</v>
      </c>
      <c r="M197" t="s">
        <v>13539</v>
      </c>
      <c r="N197">
        <v>270103008</v>
      </c>
      <c r="O197" t="s">
        <v>13734</v>
      </c>
      <c r="P197">
        <v>19594.932822521976</v>
      </c>
      <c r="Q197">
        <v>12444.012579942502</v>
      </c>
      <c r="R197">
        <v>26651.861379511822</v>
      </c>
    </row>
    <row r="198" spans="1:18" x14ac:dyDescent="0.25">
      <c r="A198">
        <v>5</v>
      </c>
      <c r="B198">
        <v>5101</v>
      </c>
      <c r="C198" t="s">
        <v>798</v>
      </c>
      <c r="D198" t="s">
        <v>798</v>
      </c>
      <c r="E198">
        <v>2</v>
      </c>
      <c r="F198" t="s">
        <v>13827</v>
      </c>
      <c r="G198">
        <v>2</v>
      </c>
      <c r="H198" t="s">
        <v>13773</v>
      </c>
      <c r="I198">
        <v>1</v>
      </c>
      <c r="J198" t="s">
        <v>13769</v>
      </c>
      <c r="K198" t="s">
        <v>13775</v>
      </c>
      <c r="L198">
        <v>270103</v>
      </c>
      <c r="M198" t="s">
        <v>13539</v>
      </c>
      <c r="N198">
        <v>270103008</v>
      </c>
      <c r="O198" t="s">
        <v>13734</v>
      </c>
      <c r="P198">
        <v>11925.420651818431</v>
      </c>
      <c r="Q198">
        <v>14957.155403306711</v>
      </c>
      <c r="R198">
        <v>15248.962099822711</v>
      </c>
    </row>
    <row r="199" spans="1:18" x14ac:dyDescent="0.25">
      <c r="A199">
        <v>5</v>
      </c>
      <c r="B199">
        <v>5101</v>
      </c>
      <c r="C199" t="s">
        <v>798</v>
      </c>
      <c r="D199" t="s">
        <v>798</v>
      </c>
      <c r="E199">
        <v>3</v>
      </c>
      <c r="F199" t="s">
        <v>13828</v>
      </c>
      <c r="G199">
        <v>1</v>
      </c>
      <c r="H199" t="s">
        <v>8278</v>
      </c>
      <c r="I199">
        <v>1</v>
      </c>
      <c r="J199" t="s">
        <v>13769</v>
      </c>
      <c r="K199" t="s">
        <v>13777</v>
      </c>
      <c r="L199">
        <v>270103</v>
      </c>
      <c r="M199" t="s">
        <v>13539</v>
      </c>
      <c r="N199">
        <v>270103008</v>
      </c>
      <c r="O199" t="s">
        <v>13734</v>
      </c>
      <c r="P199">
        <v>27430.302949401645</v>
      </c>
      <c r="Q199">
        <v>26069.775454907201</v>
      </c>
      <c r="R199">
        <v>37887.39107335719</v>
      </c>
    </row>
    <row r="200" spans="1:18" x14ac:dyDescent="0.25">
      <c r="A200">
        <v>5</v>
      </c>
      <c r="B200">
        <v>5101</v>
      </c>
      <c r="C200" t="s">
        <v>798</v>
      </c>
      <c r="D200" t="s">
        <v>798</v>
      </c>
      <c r="E200">
        <v>3</v>
      </c>
      <c r="F200" t="s">
        <v>13828</v>
      </c>
      <c r="G200">
        <v>1</v>
      </c>
      <c r="H200" t="s">
        <v>8278</v>
      </c>
      <c r="I200">
        <v>1</v>
      </c>
      <c r="J200" t="s">
        <v>13769</v>
      </c>
      <c r="K200" t="s">
        <v>13778</v>
      </c>
      <c r="L200">
        <v>270103</v>
      </c>
      <c r="M200" t="s">
        <v>13539</v>
      </c>
      <c r="N200">
        <v>270103008</v>
      </c>
      <c r="O200" t="s">
        <v>13734</v>
      </c>
      <c r="P200">
        <v>4090.0505249387629</v>
      </c>
      <c r="Q200">
        <v>1331.3925283420226</v>
      </c>
      <c r="R200">
        <v>4013.4324059773489</v>
      </c>
    </row>
    <row r="201" spans="1:18" x14ac:dyDescent="0.25">
      <c r="A201">
        <v>5</v>
      </c>
      <c r="B201">
        <v>5101</v>
      </c>
      <c r="C201" t="s">
        <v>798</v>
      </c>
      <c r="D201" t="s">
        <v>798</v>
      </c>
      <c r="E201">
        <v>4</v>
      </c>
      <c r="F201" t="s">
        <v>13829</v>
      </c>
      <c r="G201">
        <v>1</v>
      </c>
      <c r="H201" t="s">
        <v>8278</v>
      </c>
      <c r="I201">
        <v>1</v>
      </c>
      <c r="J201" t="s">
        <v>13769</v>
      </c>
      <c r="K201" t="s">
        <v>13780</v>
      </c>
      <c r="L201">
        <v>270103</v>
      </c>
      <c r="M201" t="s">
        <v>13539</v>
      </c>
      <c r="N201">
        <v>270103008</v>
      </c>
      <c r="O201" t="s">
        <v>13734</v>
      </c>
      <c r="P201">
        <v>20292.403905838066</v>
      </c>
      <c r="Q201">
        <v>12825.865463265773</v>
      </c>
      <c r="R201">
        <v>27380.344462871835</v>
      </c>
    </row>
    <row r="202" spans="1:18" x14ac:dyDescent="0.25">
      <c r="A202">
        <v>5</v>
      </c>
      <c r="B202">
        <v>5101</v>
      </c>
      <c r="C202" t="s">
        <v>798</v>
      </c>
      <c r="D202" t="s">
        <v>798</v>
      </c>
      <c r="E202">
        <v>4</v>
      </c>
      <c r="F202" t="s">
        <v>13829</v>
      </c>
      <c r="G202">
        <v>1</v>
      </c>
      <c r="H202" t="s">
        <v>8278</v>
      </c>
      <c r="I202">
        <v>1</v>
      </c>
      <c r="J202" t="s">
        <v>13769</v>
      </c>
      <c r="K202" t="s">
        <v>13781</v>
      </c>
      <c r="L202">
        <v>270103</v>
      </c>
      <c r="M202" t="s">
        <v>13539</v>
      </c>
      <c r="N202">
        <v>270103008</v>
      </c>
      <c r="O202" t="s">
        <v>13734</v>
      </c>
      <c r="P202">
        <v>11227.949568502339</v>
      </c>
      <c r="Q202">
        <v>14575.302519983441</v>
      </c>
      <c r="R202">
        <v>14520.479016462705</v>
      </c>
    </row>
    <row r="203" spans="1:18" x14ac:dyDescent="0.25">
      <c r="A203">
        <v>5</v>
      </c>
      <c r="B203">
        <v>5102</v>
      </c>
      <c r="C203" t="s">
        <v>798</v>
      </c>
      <c r="D203" t="s">
        <v>1181</v>
      </c>
      <c r="E203">
        <v>1</v>
      </c>
      <c r="F203" t="s">
        <v>13826</v>
      </c>
      <c r="G203">
        <v>1</v>
      </c>
      <c r="H203" t="s">
        <v>8278</v>
      </c>
      <c r="I203">
        <v>1</v>
      </c>
      <c r="J203" t="s">
        <v>13769</v>
      </c>
      <c r="K203" t="s">
        <v>13770</v>
      </c>
      <c r="L203">
        <v>270103</v>
      </c>
      <c r="M203" t="s">
        <v>13539</v>
      </c>
      <c r="N203">
        <v>270103008</v>
      </c>
      <c r="O203" t="s">
        <v>13734</v>
      </c>
      <c r="P203">
        <v>0</v>
      </c>
      <c r="Q203">
        <v>100895.8977228413</v>
      </c>
      <c r="R203">
        <v>0</v>
      </c>
    </row>
    <row r="204" spans="1:18" x14ac:dyDescent="0.25">
      <c r="A204">
        <v>5</v>
      </c>
      <c r="B204">
        <v>5102</v>
      </c>
      <c r="C204" t="s">
        <v>798</v>
      </c>
      <c r="D204" t="s">
        <v>1181</v>
      </c>
      <c r="E204">
        <v>1</v>
      </c>
      <c r="F204" t="s">
        <v>13826</v>
      </c>
      <c r="G204">
        <v>1</v>
      </c>
      <c r="H204" t="s">
        <v>8278</v>
      </c>
      <c r="I204">
        <v>1</v>
      </c>
      <c r="J204" t="s">
        <v>13769</v>
      </c>
      <c r="K204" t="s">
        <v>13771</v>
      </c>
      <c r="L204">
        <v>270103</v>
      </c>
      <c r="M204" t="s">
        <v>13539</v>
      </c>
      <c r="N204">
        <v>270103008</v>
      </c>
      <c r="O204" t="s">
        <v>13734</v>
      </c>
      <c r="P204">
        <v>0</v>
      </c>
      <c r="Q204">
        <v>12083.816182618919</v>
      </c>
      <c r="R204">
        <v>0</v>
      </c>
    </row>
    <row r="205" spans="1:18" x14ac:dyDescent="0.25">
      <c r="A205">
        <v>5</v>
      </c>
      <c r="B205">
        <v>5102</v>
      </c>
      <c r="C205" t="s">
        <v>798</v>
      </c>
      <c r="D205" t="s">
        <v>1181</v>
      </c>
      <c r="E205">
        <v>2</v>
      </c>
      <c r="F205" t="s">
        <v>13827</v>
      </c>
      <c r="G205">
        <v>2</v>
      </c>
      <c r="H205" t="s">
        <v>13773</v>
      </c>
      <c r="I205">
        <v>1</v>
      </c>
      <c r="J205" t="s">
        <v>13769</v>
      </c>
      <c r="K205" t="s">
        <v>13774</v>
      </c>
      <c r="L205">
        <v>270103</v>
      </c>
      <c r="M205" t="s">
        <v>13539</v>
      </c>
      <c r="N205">
        <v>270103008</v>
      </c>
      <c r="O205" t="s">
        <v>13734</v>
      </c>
      <c r="P205">
        <v>0</v>
      </c>
      <c r="Q205">
        <v>100895.8977228413</v>
      </c>
      <c r="R205">
        <v>0</v>
      </c>
    </row>
    <row r="206" spans="1:18" x14ac:dyDescent="0.25">
      <c r="A206">
        <v>5</v>
      </c>
      <c r="B206">
        <v>5102</v>
      </c>
      <c r="C206" t="s">
        <v>798</v>
      </c>
      <c r="D206" t="s">
        <v>1181</v>
      </c>
      <c r="E206">
        <v>2</v>
      </c>
      <c r="F206" t="s">
        <v>13827</v>
      </c>
      <c r="G206">
        <v>2</v>
      </c>
      <c r="H206" t="s">
        <v>13773</v>
      </c>
      <c r="I206">
        <v>1</v>
      </c>
      <c r="J206" t="s">
        <v>13769</v>
      </c>
      <c r="K206" t="s">
        <v>13775</v>
      </c>
      <c r="L206">
        <v>270103</v>
      </c>
      <c r="M206" t="s">
        <v>13539</v>
      </c>
      <c r="N206">
        <v>270103008</v>
      </c>
      <c r="O206" t="s">
        <v>13734</v>
      </c>
      <c r="P206">
        <v>0</v>
      </c>
      <c r="Q206">
        <v>12083.816182618919</v>
      </c>
      <c r="R206">
        <v>0</v>
      </c>
    </row>
    <row r="207" spans="1:18" x14ac:dyDescent="0.25">
      <c r="A207">
        <v>5</v>
      </c>
      <c r="B207">
        <v>5102</v>
      </c>
      <c r="C207" t="s">
        <v>798</v>
      </c>
      <c r="D207" t="s">
        <v>1181</v>
      </c>
      <c r="E207">
        <v>3</v>
      </c>
      <c r="F207" t="s">
        <v>13828</v>
      </c>
      <c r="G207">
        <v>1</v>
      </c>
      <c r="H207" t="s">
        <v>8278</v>
      </c>
      <c r="I207">
        <v>1</v>
      </c>
      <c r="J207" t="s">
        <v>13769</v>
      </c>
      <c r="K207" t="s">
        <v>13777</v>
      </c>
      <c r="L207">
        <v>270103</v>
      </c>
      <c r="M207" t="s">
        <v>13539</v>
      </c>
      <c r="N207">
        <v>270103008</v>
      </c>
      <c r="O207" t="s">
        <v>13734</v>
      </c>
      <c r="P207">
        <v>0</v>
      </c>
      <c r="Q207">
        <v>112979.71390546022</v>
      </c>
      <c r="R207">
        <v>0</v>
      </c>
    </row>
    <row r="208" spans="1:18" x14ac:dyDescent="0.25">
      <c r="A208">
        <v>5</v>
      </c>
      <c r="B208">
        <v>5102</v>
      </c>
      <c r="C208" t="s">
        <v>798</v>
      </c>
      <c r="D208" t="s">
        <v>1181</v>
      </c>
      <c r="E208">
        <v>4</v>
      </c>
      <c r="F208" t="s">
        <v>13829</v>
      </c>
      <c r="G208">
        <v>1</v>
      </c>
      <c r="H208" t="s">
        <v>8278</v>
      </c>
      <c r="I208">
        <v>1</v>
      </c>
      <c r="J208" t="s">
        <v>13769</v>
      </c>
      <c r="K208" t="s">
        <v>13780</v>
      </c>
      <c r="L208">
        <v>270103</v>
      </c>
      <c r="M208" t="s">
        <v>13539</v>
      </c>
      <c r="N208">
        <v>270103008</v>
      </c>
      <c r="O208" t="s">
        <v>13734</v>
      </c>
      <c r="P208">
        <v>0</v>
      </c>
      <c r="Q208">
        <v>100895.8977228413</v>
      </c>
      <c r="R208">
        <v>0</v>
      </c>
    </row>
    <row r="209" spans="1:18" x14ac:dyDescent="0.25">
      <c r="A209">
        <v>5</v>
      </c>
      <c r="B209">
        <v>5102</v>
      </c>
      <c r="C209" t="s">
        <v>798</v>
      </c>
      <c r="D209" t="s">
        <v>1181</v>
      </c>
      <c r="E209">
        <v>4</v>
      </c>
      <c r="F209" t="s">
        <v>13829</v>
      </c>
      <c r="G209">
        <v>1</v>
      </c>
      <c r="H209" t="s">
        <v>8278</v>
      </c>
      <c r="I209">
        <v>1</v>
      </c>
      <c r="J209" t="s">
        <v>13769</v>
      </c>
      <c r="K209" t="s">
        <v>13781</v>
      </c>
      <c r="L209">
        <v>270103</v>
      </c>
      <c r="M209" t="s">
        <v>13539</v>
      </c>
      <c r="N209">
        <v>270103008</v>
      </c>
      <c r="O209" t="s">
        <v>13734</v>
      </c>
      <c r="P209">
        <v>0</v>
      </c>
      <c r="Q209">
        <v>12083.816182618919</v>
      </c>
      <c r="R209">
        <v>0</v>
      </c>
    </row>
    <row r="210" spans="1:18" x14ac:dyDescent="0.25">
      <c r="A210">
        <v>5</v>
      </c>
      <c r="B210">
        <v>5103</v>
      </c>
      <c r="C210" t="s">
        <v>798</v>
      </c>
      <c r="D210" t="s">
        <v>1184</v>
      </c>
      <c r="E210">
        <v>1</v>
      </c>
      <c r="F210" t="s">
        <v>13826</v>
      </c>
      <c r="G210">
        <v>1</v>
      </c>
      <c r="H210" t="s">
        <v>8278</v>
      </c>
      <c r="I210">
        <v>1</v>
      </c>
      <c r="J210" t="s">
        <v>13769</v>
      </c>
      <c r="K210" t="s">
        <v>13770</v>
      </c>
      <c r="L210">
        <v>270103</v>
      </c>
      <c r="M210" t="s">
        <v>13539</v>
      </c>
      <c r="N210">
        <v>270103008</v>
      </c>
      <c r="O210" t="s">
        <v>13734</v>
      </c>
      <c r="P210">
        <v>0</v>
      </c>
      <c r="Q210">
        <v>33012.65313316766</v>
      </c>
      <c r="R210">
        <v>77564.899862552324</v>
      </c>
    </row>
    <row r="211" spans="1:18" x14ac:dyDescent="0.25">
      <c r="A211">
        <v>5</v>
      </c>
      <c r="B211">
        <v>5103</v>
      </c>
      <c r="C211" t="s">
        <v>798</v>
      </c>
      <c r="D211" t="s">
        <v>1184</v>
      </c>
      <c r="E211">
        <v>1</v>
      </c>
      <c r="F211" t="s">
        <v>13826</v>
      </c>
      <c r="G211">
        <v>1</v>
      </c>
      <c r="H211" t="s">
        <v>8278</v>
      </c>
      <c r="I211">
        <v>1</v>
      </c>
      <c r="J211" t="s">
        <v>13769</v>
      </c>
      <c r="K211" t="s">
        <v>13771</v>
      </c>
      <c r="L211">
        <v>270103</v>
      </c>
      <c r="M211" t="s">
        <v>13539</v>
      </c>
      <c r="N211">
        <v>270103008</v>
      </c>
      <c r="O211" t="s">
        <v>13734</v>
      </c>
      <c r="P211">
        <v>0</v>
      </c>
      <c r="Q211">
        <v>7712.3130819950429</v>
      </c>
      <c r="R211">
        <v>1955.9648876042784</v>
      </c>
    </row>
    <row r="212" spans="1:18" x14ac:dyDescent="0.25">
      <c r="A212">
        <v>5</v>
      </c>
      <c r="B212">
        <v>5103</v>
      </c>
      <c r="C212" t="s">
        <v>798</v>
      </c>
      <c r="D212" t="s">
        <v>1184</v>
      </c>
      <c r="E212">
        <v>2</v>
      </c>
      <c r="F212" t="s">
        <v>13827</v>
      </c>
      <c r="G212">
        <v>2</v>
      </c>
      <c r="H212" t="s">
        <v>13773</v>
      </c>
      <c r="I212">
        <v>1</v>
      </c>
      <c r="J212" t="s">
        <v>13769</v>
      </c>
      <c r="K212" t="s">
        <v>13774</v>
      </c>
      <c r="L212">
        <v>270103</v>
      </c>
      <c r="M212" t="s">
        <v>13539</v>
      </c>
      <c r="N212">
        <v>270103008</v>
      </c>
      <c r="O212" t="s">
        <v>13734</v>
      </c>
      <c r="P212">
        <v>0</v>
      </c>
      <c r="Q212">
        <v>29204.69781344034</v>
      </c>
      <c r="R212">
        <v>64014.259939366973</v>
      </c>
    </row>
    <row r="213" spans="1:18" x14ac:dyDescent="0.25">
      <c r="A213">
        <v>5</v>
      </c>
      <c r="B213">
        <v>5103</v>
      </c>
      <c r="C213" t="s">
        <v>798</v>
      </c>
      <c r="D213" t="s">
        <v>1184</v>
      </c>
      <c r="E213">
        <v>2</v>
      </c>
      <c r="F213" t="s">
        <v>13827</v>
      </c>
      <c r="G213">
        <v>2</v>
      </c>
      <c r="H213" t="s">
        <v>13773</v>
      </c>
      <c r="I213">
        <v>1</v>
      </c>
      <c r="J213" t="s">
        <v>13769</v>
      </c>
      <c r="K213" t="s">
        <v>13775</v>
      </c>
      <c r="L213">
        <v>270103</v>
      </c>
      <c r="M213" t="s">
        <v>13539</v>
      </c>
      <c r="N213">
        <v>270103008</v>
      </c>
      <c r="O213" t="s">
        <v>13734</v>
      </c>
      <c r="P213">
        <v>0</v>
      </c>
      <c r="Q213">
        <v>11520.26840172236</v>
      </c>
      <c r="R213">
        <v>15506.604810789626</v>
      </c>
    </row>
    <row r="214" spans="1:18" x14ac:dyDescent="0.25">
      <c r="A214">
        <v>5</v>
      </c>
      <c r="B214">
        <v>5103</v>
      </c>
      <c r="C214" t="s">
        <v>798</v>
      </c>
      <c r="D214" t="s">
        <v>1184</v>
      </c>
      <c r="E214">
        <v>3</v>
      </c>
      <c r="F214" t="s">
        <v>13828</v>
      </c>
      <c r="G214">
        <v>1</v>
      </c>
      <c r="H214" t="s">
        <v>8278</v>
      </c>
      <c r="I214">
        <v>1</v>
      </c>
      <c r="J214" t="s">
        <v>13769</v>
      </c>
      <c r="K214" t="s">
        <v>13777</v>
      </c>
      <c r="L214">
        <v>270103</v>
      </c>
      <c r="M214" t="s">
        <v>13539</v>
      </c>
      <c r="N214">
        <v>270103008</v>
      </c>
      <c r="O214" t="s">
        <v>13734</v>
      </c>
      <c r="P214">
        <v>0</v>
      </c>
      <c r="Q214">
        <v>40724.966215162698</v>
      </c>
      <c r="R214">
        <v>79520.864750156601</v>
      </c>
    </row>
    <row r="215" spans="1:18" x14ac:dyDescent="0.25">
      <c r="A215">
        <v>5</v>
      </c>
      <c r="B215">
        <v>5103</v>
      </c>
      <c r="C215" t="s">
        <v>798</v>
      </c>
      <c r="D215" t="s">
        <v>1184</v>
      </c>
      <c r="E215">
        <v>4</v>
      </c>
      <c r="F215" t="s">
        <v>13829</v>
      </c>
      <c r="G215">
        <v>1</v>
      </c>
      <c r="H215" t="s">
        <v>8278</v>
      </c>
      <c r="I215">
        <v>1</v>
      </c>
      <c r="J215" t="s">
        <v>13769</v>
      </c>
      <c r="K215" t="s">
        <v>13780</v>
      </c>
      <c r="L215">
        <v>270103</v>
      </c>
      <c r="M215" t="s">
        <v>13539</v>
      </c>
      <c r="N215">
        <v>270103008</v>
      </c>
      <c r="O215" t="s">
        <v>13734</v>
      </c>
      <c r="P215">
        <v>0</v>
      </c>
      <c r="Q215">
        <v>33012.65313316766</v>
      </c>
      <c r="R215">
        <v>77564.899862552324</v>
      </c>
    </row>
    <row r="216" spans="1:18" x14ac:dyDescent="0.25">
      <c r="A216">
        <v>5</v>
      </c>
      <c r="B216">
        <v>5103</v>
      </c>
      <c r="C216" t="s">
        <v>798</v>
      </c>
      <c r="D216" t="s">
        <v>1184</v>
      </c>
      <c r="E216">
        <v>4</v>
      </c>
      <c r="F216" t="s">
        <v>13829</v>
      </c>
      <c r="G216">
        <v>1</v>
      </c>
      <c r="H216" t="s">
        <v>8278</v>
      </c>
      <c r="I216">
        <v>1</v>
      </c>
      <c r="J216" t="s">
        <v>13769</v>
      </c>
      <c r="K216" t="s">
        <v>13781</v>
      </c>
      <c r="L216">
        <v>270103</v>
      </c>
      <c r="M216" t="s">
        <v>13539</v>
      </c>
      <c r="N216">
        <v>270103008</v>
      </c>
      <c r="O216" t="s">
        <v>13734</v>
      </c>
      <c r="P216">
        <v>0</v>
      </c>
      <c r="Q216">
        <v>7712.3130819950429</v>
      </c>
      <c r="R216">
        <v>1955.9648876042784</v>
      </c>
    </row>
    <row r="217" spans="1:18" x14ac:dyDescent="0.25">
      <c r="A217">
        <v>5</v>
      </c>
      <c r="B217">
        <v>5105</v>
      </c>
      <c r="C217" t="s">
        <v>798</v>
      </c>
      <c r="D217" t="s">
        <v>1190</v>
      </c>
      <c r="E217">
        <v>1</v>
      </c>
      <c r="F217" t="s">
        <v>13826</v>
      </c>
      <c r="G217">
        <v>1</v>
      </c>
      <c r="H217" t="s">
        <v>8278</v>
      </c>
      <c r="I217">
        <v>1</v>
      </c>
      <c r="J217" t="s">
        <v>13769</v>
      </c>
      <c r="K217" t="s">
        <v>13770</v>
      </c>
      <c r="L217">
        <v>270103</v>
      </c>
      <c r="M217" t="s">
        <v>13539</v>
      </c>
      <c r="N217">
        <v>270103008</v>
      </c>
      <c r="O217" t="s">
        <v>13734</v>
      </c>
      <c r="P217">
        <v>0</v>
      </c>
      <c r="Q217">
        <v>83419.299783219933</v>
      </c>
      <c r="R217">
        <v>0</v>
      </c>
    </row>
    <row r="218" spans="1:18" x14ac:dyDescent="0.25">
      <c r="A218">
        <v>5</v>
      </c>
      <c r="B218">
        <v>5105</v>
      </c>
      <c r="C218" t="s">
        <v>798</v>
      </c>
      <c r="D218" t="s">
        <v>1190</v>
      </c>
      <c r="E218">
        <v>2</v>
      </c>
      <c r="F218" t="s">
        <v>13827</v>
      </c>
      <c r="G218">
        <v>2</v>
      </c>
      <c r="H218" t="s">
        <v>13773</v>
      </c>
      <c r="I218">
        <v>1</v>
      </c>
      <c r="J218" t="s">
        <v>13769</v>
      </c>
      <c r="K218" t="s">
        <v>13774</v>
      </c>
      <c r="L218">
        <v>270103</v>
      </c>
      <c r="M218" t="s">
        <v>13539</v>
      </c>
      <c r="N218">
        <v>270103008</v>
      </c>
      <c r="O218" t="s">
        <v>13734</v>
      </c>
      <c r="P218">
        <v>0</v>
      </c>
      <c r="Q218">
        <v>83419.299783219933</v>
      </c>
      <c r="R218">
        <v>0</v>
      </c>
    </row>
    <row r="219" spans="1:18" x14ac:dyDescent="0.25">
      <c r="A219">
        <v>5</v>
      </c>
      <c r="B219">
        <v>5105</v>
      </c>
      <c r="C219" t="s">
        <v>798</v>
      </c>
      <c r="D219" t="s">
        <v>1190</v>
      </c>
      <c r="E219">
        <v>3</v>
      </c>
      <c r="F219" t="s">
        <v>13828</v>
      </c>
      <c r="G219">
        <v>1</v>
      </c>
      <c r="H219" t="s">
        <v>8278</v>
      </c>
      <c r="I219">
        <v>1</v>
      </c>
      <c r="J219" t="s">
        <v>13769</v>
      </c>
      <c r="K219" t="s">
        <v>13777</v>
      </c>
      <c r="L219">
        <v>270103</v>
      </c>
      <c r="M219" t="s">
        <v>13539</v>
      </c>
      <c r="N219">
        <v>270103008</v>
      </c>
      <c r="O219" t="s">
        <v>13734</v>
      </c>
      <c r="P219">
        <v>0</v>
      </c>
      <c r="Q219">
        <v>83419.299783219933</v>
      </c>
      <c r="R219">
        <v>0</v>
      </c>
    </row>
    <row r="220" spans="1:18" x14ac:dyDescent="0.25">
      <c r="A220">
        <v>5</v>
      </c>
      <c r="B220">
        <v>5105</v>
      </c>
      <c r="C220" t="s">
        <v>798</v>
      </c>
      <c r="D220" t="s">
        <v>1190</v>
      </c>
      <c r="E220">
        <v>4</v>
      </c>
      <c r="F220" t="s">
        <v>13829</v>
      </c>
      <c r="G220">
        <v>1</v>
      </c>
      <c r="H220" t="s">
        <v>8278</v>
      </c>
      <c r="I220">
        <v>1</v>
      </c>
      <c r="J220" t="s">
        <v>13769</v>
      </c>
      <c r="K220" t="s">
        <v>13780</v>
      </c>
      <c r="L220">
        <v>270103</v>
      </c>
      <c r="M220" t="s">
        <v>13539</v>
      </c>
      <c r="N220">
        <v>270103008</v>
      </c>
      <c r="O220" t="s">
        <v>13734</v>
      </c>
      <c r="P220">
        <v>0</v>
      </c>
      <c r="Q220">
        <v>83419.299783219933</v>
      </c>
      <c r="R220">
        <v>0</v>
      </c>
    </row>
    <row r="221" spans="1:18" x14ac:dyDescent="0.25">
      <c r="A221">
        <v>5</v>
      </c>
      <c r="B221">
        <v>5107</v>
      </c>
      <c r="C221" t="s">
        <v>798</v>
      </c>
      <c r="D221" t="s">
        <v>1193</v>
      </c>
      <c r="E221">
        <v>1</v>
      </c>
      <c r="F221" t="s">
        <v>13826</v>
      </c>
      <c r="G221">
        <v>1</v>
      </c>
      <c r="H221" t="s">
        <v>8278</v>
      </c>
      <c r="I221">
        <v>1</v>
      </c>
      <c r="J221" t="s">
        <v>13769</v>
      </c>
      <c r="K221" t="s">
        <v>13770</v>
      </c>
      <c r="L221">
        <v>270103</v>
      </c>
      <c r="M221" t="s">
        <v>13539</v>
      </c>
      <c r="N221">
        <v>270103008</v>
      </c>
      <c r="O221" t="s">
        <v>13734</v>
      </c>
      <c r="P221">
        <v>0</v>
      </c>
      <c r="Q221">
        <v>43080.92418650027</v>
      </c>
      <c r="R221">
        <v>0</v>
      </c>
    </row>
    <row r="222" spans="1:18" x14ac:dyDescent="0.25">
      <c r="A222">
        <v>5</v>
      </c>
      <c r="B222">
        <v>5107</v>
      </c>
      <c r="C222" t="s">
        <v>798</v>
      </c>
      <c r="D222" t="s">
        <v>1193</v>
      </c>
      <c r="E222">
        <v>2</v>
      </c>
      <c r="F222" t="s">
        <v>13827</v>
      </c>
      <c r="G222">
        <v>2</v>
      </c>
      <c r="H222" t="s">
        <v>13773</v>
      </c>
      <c r="I222">
        <v>1</v>
      </c>
      <c r="J222" t="s">
        <v>13769</v>
      </c>
      <c r="K222" t="s">
        <v>13774</v>
      </c>
      <c r="L222">
        <v>270103</v>
      </c>
      <c r="M222" t="s">
        <v>13539</v>
      </c>
      <c r="N222">
        <v>270103008</v>
      </c>
      <c r="O222" t="s">
        <v>13734</v>
      </c>
      <c r="P222">
        <v>0</v>
      </c>
      <c r="Q222">
        <v>43080.92418650027</v>
      </c>
      <c r="R222">
        <v>0</v>
      </c>
    </row>
    <row r="223" spans="1:18" x14ac:dyDescent="0.25">
      <c r="A223">
        <v>5</v>
      </c>
      <c r="B223">
        <v>5107</v>
      </c>
      <c r="C223" t="s">
        <v>798</v>
      </c>
      <c r="D223" t="s">
        <v>1193</v>
      </c>
      <c r="E223">
        <v>3</v>
      </c>
      <c r="F223" t="s">
        <v>13828</v>
      </c>
      <c r="G223">
        <v>1</v>
      </c>
      <c r="H223" t="s">
        <v>8278</v>
      </c>
      <c r="I223">
        <v>1</v>
      </c>
      <c r="J223" t="s">
        <v>13769</v>
      </c>
      <c r="K223" t="s">
        <v>13777</v>
      </c>
      <c r="L223">
        <v>270103</v>
      </c>
      <c r="M223" t="s">
        <v>13539</v>
      </c>
      <c r="N223">
        <v>270103008</v>
      </c>
      <c r="O223" t="s">
        <v>13734</v>
      </c>
      <c r="P223">
        <v>0</v>
      </c>
      <c r="Q223">
        <v>43080.92418650027</v>
      </c>
      <c r="R223">
        <v>0</v>
      </c>
    </row>
    <row r="224" spans="1:18" x14ac:dyDescent="0.25">
      <c r="A224">
        <v>5</v>
      </c>
      <c r="B224">
        <v>5107</v>
      </c>
      <c r="C224" t="s">
        <v>798</v>
      </c>
      <c r="D224" t="s">
        <v>1193</v>
      </c>
      <c r="E224">
        <v>4</v>
      </c>
      <c r="F224" t="s">
        <v>13829</v>
      </c>
      <c r="G224">
        <v>1</v>
      </c>
      <c r="H224" t="s">
        <v>8278</v>
      </c>
      <c r="I224">
        <v>1</v>
      </c>
      <c r="J224" t="s">
        <v>13769</v>
      </c>
      <c r="K224" t="s">
        <v>13780</v>
      </c>
      <c r="L224">
        <v>270103</v>
      </c>
      <c r="M224" t="s">
        <v>13539</v>
      </c>
      <c r="N224">
        <v>270103008</v>
      </c>
      <c r="O224" t="s">
        <v>13734</v>
      </c>
      <c r="P224">
        <v>0</v>
      </c>
      <c r="Q224">
        <v>43080.92418650027</v>
      </c>
      <c r="R224">
        <v>0</v>
      </c>
    </row>
    <row r="225" spans="1:18" x14ac:dyDescent="0.25">
      <c r="A225">
        <v>5</v>
      </c>
      <c r="B225">
        <v>5109</v>
      </c>
      <c r="C225" t="s">
        <v>798</v>
      </c>
      <c r="D225" t="s">
        <v>1196</v>
      </c>
      <c r="E225">
        <v>1</v>
      </c>
      <c r="F225" t="s">
        <v>13826</v>
      </c>
      <c r="G225">
        <v>1</v>
      </c>
      <c r="H225" t="s">
        <v>8278</v>
      </c>
      <c r="I225">
        <v>1</v>
      </c>
      <c r="J225" t="s">
        <v>13769</v>
      </c>
      <c r="K225" t="s">
        <v>13770</v>
      </c>
      <c r="L225">
        <v>270103</v>
      </c>
      <c r="M225" t="s">
        <v>13539</v>
      </c>
      <c r="N225">
        <v>270103008</v>
      </c>
      <c r="O225" t="s">
        <v>13734</v>
      </c>
      <c r="P225">
        <v>26889.022556390977</v>
      </c>
      <c r="Q225">
        <v>25060.503274993636</v>
      </c>
      <c r="R225">
        <v>20558.852346173568</v>
      </c>
    </row>
    <row r="226" spans="1:18" x14ac:dyDescent="0.25">
      <c r="A226">
        <v>5</v>
      </c>
      <c r="B226">
        <v>5109</v>
      </c>
      <c r="C226" t="s">
        <v>798</v>
      </c>
      <c r="D226" t="s">
        <v>1196</v>
      </c>
      <c r="E226">
        <v>1</v>
      </c>
      <c r="F226" t="s">
        <v>13826</v>
      </c>
      <c r="G226">
        <v>1</v>
      </c>
      <c r="H226" t="s">
        <v>8278</v>
      </c>
      <c r="I226">
        <v>1</v>
      </c>
      <c r="J226" t="s">
        <v>13769</v>
      </c>
      <c r="K226" t="s">
        <v>13771</v>
      </c>
      <c r="L226">
        <v>270103</v>
      </c>
      <c r="M226" t="s">
        <v>13539</v>
      </c>
      <c r="N226">
        <v>270103008</v>
      </c>
      <c r="O226" t="s">
        <v>13734</v>
      </c>
      <c r="P226">
        <v>3711.5789473684213</v>
      </c>
      <c r="Q226">
        <v>4366.366252214475</v>
      </c>
      <c r="R226">
        <v>8062.0416665968478</v>
      </c>
    </row>
    <row r="227" spans="1:18" x14ac:dyDescent="0.25">
      <c r="A227">
        <v>5</v>
      </c>
      <c r="B227">
        <v>5109</v>
      </c>
      <c r="C227" t="s">
        <v>798</v>
      </c>
      <c r="D227" t="s">
        <v>1196</v>
      </c>
      <c r="E227">
        <v>2</v>
      </c>
      <c r="F227" t="s">
        <v>13827</v>
      </c>
      <c r="G227">
        <v>2</v>
      </c>
      <c r="H227" t="s">
        <v>13773</v>
      </c>
      <c r="I227">
        <v>1</v>
      </c>
      <c r="J227" t="s">
        <v>13769</v>
      </c>
      <c r="K227" t="s">
        <v>13774</v>
      </c>
      <c r="L227">
        <v>270103</v>
      </c>
      <c r="M227" t="s">
        <v>13539</v>
      </c>
      <c r="N227">
        <v>270103008</v>
      </c>
      <c r="O227" t="s">
        <v>13734</v>
      </c>
      <c r="P227">
        <v>22148.571428571428</v>
      </c>
      <c r="Q227">
        <v>23672.455733981114</v>
      </c>
      <c r="R227">
        <v>13848.030024548358</v>
      </c>
    </row>
    <row r="228" spans="1:18" x14ac:dyDescent="0.25">
      <c r="A228">
        <v>5</v>
      </c>
      <c r="B228">
        <v>5109</v>
      </c>
      <c r="C228" t="s">
        <v>798</v>
      </c>
      <c r="D228" t="s">
        <v>1196</v>
      </c>
      <c r="E228">
        <v>2</v>
      </c>
      <c r="F228" t="s">
        <v>13827</v>
      </c>
      <c r="G228">
        <v>2</v>
      </c>
      <c r="H228" t="s">
        <v>13773</v>
      </c>
      <c r="I228">
        <v>1</v>
      </c>
      <c r="J228" t="s">
        <v>13769</v>
      </c>
      <c r="K228" t="s">
        <v>13775</v>
      </c>
      <c r="L228">
        <v>270103</v>
      </c>
      <c r="M228" t="s">
        <v>13539</v>
      </c>
      <c r="N228">
        <v>270103008</v>
      </c>
      <c r="O228" t="s">
        <v>13734</v>
      </c>
      <c r="P228">
        <v>8452.0300751879695</v>
      </c>
      <c r="Q228">
        <v>5754.4137932269969</v>
      </c>
      <c r="R228">
        <v>14772.863988222052</v>
      </c>
    </row>
    <row r="229" spans="1:18" x14ac:dyDescent="0.25">
      <c r="A229">
        <v>5</v>
      </c>
      <c r="B229">
        <v>5109</v>
      </c>
      <c r="C229" t="s">
        <v>798</v>
      </c>
      <c r="D229" t="s">
        <v>1196</v>
      </c>
      <c r="E229">
        <v>3</v>
      </c>
      <c r="F229" t="s">
        <v>13828</v>
      </c>
      <c r="G229">
        <v>1</v>
      </c>
      <c r="H229" t="s">
        <v>8278</v>
      </c>
      <c r="I229">
        <v>1</v>
      </c>
      <c r="J229" t="s">
        <v>13769</v>
      </c>
      <c r="K229" t="s">
        <v>13777</v>
      </c>
      <c r="L229">
        <v>270103</v>
      </c>
      <c r="M229" t="s">
        <v>13539</v>
      </c>
      <c r="N229">
        <v>270103008</v>
      </c>
      <c r="O229" t="s">
        <v>13734</v>
      </c>
      <c r="P229">
        <v>29398.195488721805</v>
      </c>
      <c r="Q229">
        <v>28508.439665667524</v>
      </c>
      <c r="R229">
        <v>28173.114656695332</v>
      </c>
    </row>
    <row r="230" spans="1:18" x14ac:dyDescent="0.25">
      <c r="A230">
        <v>5</v>
      </c>
      <c r="B230">
        <v>5109</v>
      </c>
      <c r="C230" t="s">
        <v>798</v>
      </c>
      <c r="D230" t="s">
        <v>1196</v>
      </c>
      <c r="E230">
        <v>3</v>
      </c>
      <c r="F230" t="s">
        <v>13828</v>
      </c>
      <c r="G230">
        <v>1</v>
      </c>
      <c r="H230" t="s">
        <v>8278</v>
      </c>
      <c r="I230">
        <v>1</v>
      </c>
      <c r="J230" t="s">
        <v>13769</v>
      </c>
      <c r="K230" t="s">
        <v>13778</v>
      </c>
      <c r="L230">
        <v>270103</v>
      </c>
      <c r="M230" t="s">
        <v>13539</v>
      </c>
      <c r="N230">
        <v>270103008</v>
      </c>
      <c r="O230" t="s">
        <v>13734</v>
      </c>
      <c r="P230">
        <v>1202.406015037594</v>
      </c>
      <c r="Q230">
        <v>918.42986154059361</v>
      </c>
      <c r="R230">
        <v>447.77935607508766</v>
      </c>
    </row>
    <row r="231" spans="1:18" x14ac:dyDescent="0.25">
      <c r="A231">
        <v>5</v>
      </c>
      <c r="B231">
        <v>5109</v>
      </c>
      <c r="C231" t="s">
        <v>798</v>
      </c>
      <c r="D231" t="s">
        <v>1196</v>
      </c>
      <c r="E231">
        <v>4</v>
      </c>
      <c r="F231" t="s">
        <v>13829</v>
      </c>
      <c r="G231">
        <v>1</v>
      </c>
      <c r="H231" t="s">
        <v>8278</v>
      </c>
      <c r="I231">
        <v>1</v>
      </c>
      <c r="J231" t="s">
        <v>13769</v>
      </c>
      <c r="K231" t="s">
        <v>13780</v>
      </c>
      <c r="L231">
        <v>270103</v>
      </c>
      <c r="M231" t="s">
        <v>13539</v>
      </c>
      <c r="N231">
        <v>270103008</v>
      </c>
      <c r="O231" t="s">
        <v>13734</v>
      </c>
      <c r="P231">
        <v>26971.428571428572</v>
      </c>
      <c r="Q231">
        <v>25278.888720770898</v>
      </c>
      <c r="R231">
        <v>20558.852346173568</v>
      </c>
    </row>
    <row r="232" spans="1:18" x14ac:dyDescent="0.25">
      <c r="A232">
        <v>5</v>
      </c>
      <c r="B232">
        <v>5109</v>
      </c>
      <c r="C232" t="s">
        <v>798</v>
      </c>
      <c r="D232" t="s">
        <v>1196</v>
      </c>
      <c r="E232">
        <v>4</v>
      </c>
      <c r="F232" t="s">
        <v>13829</v>
      </c>
      <c r="G232">
        <v>1</v>
      </c>
      <c r="H232" t="s">
        <v>8278</v>
      </c>
      <c r="I232">
        <v>1</v>
      </c>
      <c r="J232" t="s">
        <v>13769</v>
      </c>
      <c r="K232" t="s">
        <v>13781</v>
      </c>
      <c r="L232">
        <v>270103</v>
      </c>
      <c r="M232" t="s">
        <v>13539</v>
      </c>
      <c r="N232">
        <v>270103008</v>
      </c>
      <c r="O232" t="s">
        <v>13734</v>
      </c>
      <c r="P232">
        <v>3629.1729323308273</v>
      </c>
      <c r="Q232">
        <v>4147.9808064372128</v>
      </c>
      <c r="R232">
        <v>8062.0416665968478</v>
      </c>
    </row>
    <row r="233" spans="1:18" x14ac:dyDescent="0.25">
      <c r="A233">
        <v>5</v>
      </c>
      <c r="B233">
        <v>5301</v>
      </c>
      <c r="C233" t="s">
        <v>798</v>
      </c>
      <c r="D233" t="s">
        <v>1202</v>
      </c>
      <c r="E233">
        <v>1</v>
      </c>
      <c r="F233" t="s">
        <v>13826</v>
      </c>
      <c r="G233">
        <v>1</v>
      </c>
      <c r="H233" t="s">
        <v>8278</v>
      </c>
      <c r="I233">
        <v>1</v>
      </c>
      <c r="J233" t="s">
        <v>13769</v>
      </c>
      <c r="K233" t="s">
        <v>13770</v>
      </c>
      <c r="L233">
        <v>270103</v>
      </c>
      <c r="M233" t="s">
        <v>13539</v>
      </c>
      <c r="N233">
        <v>270103008</v>
      </c>
      <c r="O233" t="s">
        <v>13734</v>
      </c>
      <c r="P233">
        <v>24490.204842861327</v>
      </c>
      <c r="Q233">
        <v>5404.3213839613809</v>
      </c>
      <c r="R233">
        <v>40660.765689211694</v>
      </c>
    </row>
    <row r="234" spans="1:18" x14ac:dyDescent="0.25">
      <c r="A234">
        <v>5</v>
      </c>
      <c r="B234">
        <v>5301</v>
      </c>
      <c r="C234" t="s">
        <v>798</v>
      </c>
      <c r="D234" t="s">
        <v>1202</v>
      </c>
      <c r="E234">
        <v>1</v>
      </c>
      <c r="F234" t="s">
        <v>13826</v>
      </c>
      <c r="G234">
        <v>1</v>
      </c>
      <c r="H234" t="s">
        <v>8278</v>
      </c>
      <c r="I234">
        <v>1</v>
      </c>
      <c r="J234" t="s">
        <v>13769</v>
      </c>
      <c r="K234" t="s">
        <v>13771</v>
      </c>
      <c r="L234">
        <v>270103</v>
      </c>
      <c r="M234" t="s">
        <v>13539</v>
      </c>
      <c r="N234">
        <v>270103008</v>
      </c>
      <c r="O234" t="s">
        <v>13734</v>
      </c>
      <c r="P234">
        <v>4186.254412059372</v>
      </c>
      <c r="Q234">
        <v>1144.4962784654208</v>
      </c>
      <c r="R234">
        <v>0</v>
      </c>
    </row>
    <row r="235" spans="1:18" x14ac:dyDescent="0.25">
      <c r="A235">
        <v>5</v>
      </c>
      <c r="B235">
        <v>5301</v>
      </c>
      <c r="C235" t="s">
        <v>798</v>
      </c>
      <c r="D235" t="s">
        <v>1202</v>
      </c>
      <c r="E235">
        <v>2</v>
      </c>
      <c r="F235" t="s">
        <v>13827</v>
      </c>
      <c r="G235">
        <v>2</v>
      </c>
      <c r="H235" t="s">
        <v>13773</v>
      </c>
      <c r="I235">
        <v>1</v>
      </c>
      <c r="J235" t="s">
        <v>13769</v>
      </c>
      <c r="K235" t="s">
        <v>13774</v>
      </c>
      <c r="L235">
        <v>270103</v>
      </c>
      <c r="M235" t="s">
        <v>13539</v>
      </c>
      <c r="N235">
        <v>270103008</v>
      </c>
      <c r="O235" t="s">
        <v>13734</v>
      </c>
      <c r="P235">
        <v>23374.281354521492</v>
      </c>
      <c r="Q235">
        <v>0</v>
      </c>
      <c r="R235">
        <v>28029.82345170583</v>
      </c>
    </row>
    <row r="236" spans="1:18" x14ac:dyDescent="0.25">
      <c r="A236">
        <v>5</v>
      </c>
      <c r="B236">
        <v>5301</v>
      </c>
      <c r="C236" t="s">
        <v>798</v>
      </c>
      <c r="D236" t="s">
        <v>1202</v>
      </c>
      <c r="E236">
        <v>2</v>
      </c>
      <c r="F236" t="s">
        <v>13827</v>
      </c>
      <c r="G236">
        <v>2</v>
      </c>
      <c r="H236" t="s">
        <v>13773</v>
      </c>
      <c r="I236">
        <v>1</v>
      </c>
      <c r="J236" t="s">
        <v>13769</v>
      </c>
      <c r="K236" t="s">
        <v>13775</v>
      </c>
      <c r="L236">
        <v>270103</v>
      </c>
      <c r="M236" t="s">
        <v>13539</v>
      </c>
      <c r="N236">
        <v>270103008</v>
      </c>
      <c r="O236" t="s">
        <v>13734</v>
      </c>
      <c r="P236">
        <v>5302.1779003992051</v>
      </c>
      <c r="Q236">
        <v>6548.8176624268017</v>
      </c>
      <c r="R236">
        <v>12630.942237505862</v>
      </c>
    </row>
    <row r="237" spans="1:18" x14ac:dyDescent="0.25">
      <c r="A237">
        <v>5</v>
      </c>
      <c r="B237">
        <v>5301</v>
      </c>
      <c r="C237" t="s">
        <v>798</v>
      </c>
      <c r="D237" t="s">
        <v>1202</v>
      </c>
      <c r="E237">
        <v>3</v>
      </c>
      <c r="F237" t="s">
        <v>13828</v>
      </c>
      <c r="G237">
        <v>1</v>
      </c>
      <c r="H237" t="s">
        <v>8278</v>
      </c>
      <c r="I237">
        <v>1</v>
      </c>
      <c r="J237" t="s">
        <v>13769</v>
      </c>
      <c r="K237" t="s">
        <v>13777</v>
      </c>
      <c r="L237">
        <v>270103</v>
      </c>
      <c r="M237" t="s">
        <v>13539</v>
      </c>
      <c r="N237">
        <v>270103008</v>
      </c>
      <c r="O237" t="s">
        <v>13734</v>
      </c>
      <c r="P237">
        <v>27944.327132045808</v>
      </c>
      <c r="Q237">
        <v>5404.3213839613809</v>
      </c>
      <c r="R237">
        <v>40660.765689211694</v>
      </c>
    </row>
    <row r="238" spans="1:18" x14ac:dyDescent="0.25">
      <c r="A238">
        <v>5</v>
      </c>
      <c r="B238">
        <v>5301</v>
      </c>
      <c r="C238" t="s">
        <v>798</v>
      </c>
      <c r="D238" t="s">
        <v>1202</v>
      </c>
      <c r="E238">
        <v>3</v>
      </c>
      <c r="F238" t="s">
        <v>13828</v>
      </c>
      <c r="G238">
        <v>1</v>
      </c>
      <c r="H238" t="s">
        <v>8278</v>
      </c>
      <c r="I238">
        <v>1</v>
      </c>
      <c r="J238" t="s">
        <v>13769</v>
      </c>
      <c r="K238" t="s">
        <v>13778</v>
      </c>
      <c r="L238">
        <v>270103</v>
      </c>
      <c r="M238" t="s">
        <v>13539</v>
      </c>
      <c r="N238">
        <v>270103008</v>
      </c>
      <c r="O238" t="s">
        <v>13734</v>
      </c>
      <c r="P238">
        <v>732.13212287489023</v>
      </c>
      <c r="Q238">
        <v>1144.4962784654208</v>
      </c>
      <c r="R238">
        <v>0</v>
      </c>
    </row>
    <row r="239" spans="1:18" x14ac:dyDescent="0.25">
      <c r="A239">
        <v>5</v>
      </c>
      <c r="B239">
        <v>5301</v>
      </c>
      <c r="C239" t="s">
        <v>798</v>
      </c>
      <c r="D239" t="s">
        <v>1202</v>
      </c>
      <c r="E239">
        <v>4</v>
      </c>
      <c r="F239" t="s">
        <v>13829</v>
      </c>
      <c r="G239">
        <v>1</v>
      </c>
      <c r="H239" t="s">
        <v>8278</v>
      </c>
      <c r="I239">
        <v>1</v>
      </c>
      <c r="J239" t="s">
        <v>13769</v>
      </c>
      <c r="K239" t="s">
        <v>13780</v>
      </c>
      <c r="L239">
        <v>270103</v>
      </c>
      <c r="M239" t="s">
        <v>13539</v>
      </c>
      <c r="N239">
        <v>270103008</v>
      </c>
      <c r="O239" t="s">
        <v>13734</v>
      </c>
      <c r="P239">
        <v>24490.204842861327</v>
      </c>
      <c r="Q239">
        <v>5404.3213839613809</v>
      </c>
      <c r="R239">
        <v>40660.765689211694</v>
      </c>
    </row>
    <row r="240" spans="1:18" x14ac:dyDescent="0.25">
      <c r="A240">
        <v>5</v>
      </c>
      <c r="B240">
        <v>5301</v>
      </c>
      <c r="C240" t="s">
        <v>798</v>
      </c>
      <c r="D240" t="s">
        <v>1202</v>
      </c>
      <c r="E240">
        <v>4</v>
      </c>
      <c r="F240" t="s">
        <v>13829</v>
      </c>
      <c r="G240">
        <v>1</v>
      </c>
      <c r="H240" t="s">
        <v>8278</v>
      </c>
      <c r="I240">
        <v>1</v>
      </c>
      <c r="J240" t="s">
        <v>13769</v>
      </c>
      <c r="K240" t="s">
        <v>13781</v>
      </c>
      <c r="L240">
        <v>270103</v>
      </c>
      <c r="M240" t="s">
        <v>13539</v>
      </c>
      <c r="N240">
        <v>270103008</v>
      </c>
      <c r="O240" t="s">
        <v>13734</v>
      </c>
      <c r="P240">
        <v>4186.254412059372</v>
      </c>
      <c r="Q240">
        <v>1144.4962784654208</v>
      </c>
      <c r="R240">
        <v>0</v>
      </c>
    </row>
    <row r="241" spans="1:18" x14ac:dyDescent="0.25">
      <c r="A241">
        <v>5</v>
      </c>
      <c r="B241">
        <v>5302</v>
      </c>
      <c r="C241" t="s">
        <v>798</v>
      </c>
      <c r="D241" t="s">
        <v>1205</v>
      </c>
      <c r="E241">
        <v>1</v>
      </c>
      <c r="F241" t="s">
        <v>13826</v>
      </c>
      <c r="G241">
        <v>1</v>
      </c>
      <c r="H241" t="s">
        <v>8278</v>
      </c>
      <c r="I241">
        <v>1</v>
      </c>
      <c r="J241" t="s">
        <v>13769</v>
      </c>
      <c r="K241" t="s">
        <v>13770</v>
      </c>
      <c r="L241">
        <v>270103</v>
      </c>
      <c r="M241" t="s">
        <v>13539</v>
      </c>
      <c r="N241">
        <v>270103008</v>
      </c>
      <c r="O241" t="s">
        <v>13734</v>
      </c>
      <c r="P241">
        <v>0</v>
      </c>
      <c r="Q241">
        <v>32193.095629215204</v>
      </c>
      <c r="R241">
        <v>0</v>
      </c>
    </row>
    <row r="242" spans="1:18" x14ac:dyDescent="0.25">
      <c r="A242">
        <v>5</v>
      </c>
      <c r="B242">
        <v>5302</v>
      </c>
      <c r="C242" t="s">
        <v>798</v>
      </c>
      <c r="D242" t="s">
        <v>1205</v>
      </c>
      <c r="E242">
        <v>1</v>
      </c>
      <c r="F242" t="s">
        <v>13826</v>
      </c>
      <c r="G242">
        <v>1</v>
      </c>
      <c r="H242" t="s">
        <v>8278</v>
      </c>
      <c r="I242">
        <v>1</v>
      </c>
      <c r="J242" t="s">
        <v>13769</v>
      </c>
      <c r="K242" t="s">
        <v>13771</v>
      </c>
      <c r="L242">
        <v>270103</v>
      </c>
      <c r="M242" t="s">
        <v>13539</v>
      </c>
      <c r="N242">
        <v>270103008</v>
      </c>
      <c r="O242" t="s">
        <v>13734</v>
      </c>
      <c r="P242">
        <v>0</v>
      </c>
      <c r="Q242">
        <v>10795.854331083012</v>
      </c>
      <c r="R242">
        <v>0</v>
      </c>
    </row>
    <row r="243" spans="1:18" x14ac:dyDescent="0.25">
      <c r="A243">
        <v>5</v>
      </c>
      <c r="B243">
        <v>5302</v>
      </c>
      <c r="C243" t="s">
        <v>798</v>
      </c>
      <c r="D243" t="s">
        <v>1205</v>
      </c>
      <c r="E243">
        <v>2</v>
      </c>
      <c r="F243" t="s">
        <v>13827</v>
      </c>
      <c r="G243">
        <v>2</v>
      </c>
      <c r="H243" t="s">
        <v>13773</v>
      </c>
      <c r="I243">
        <v>1</v>
      </c>
      <c r="J243" t="s">
        <v>13769</v>
      </c>
      <c r="K243" t="s">
        <v>13774</v>
      </c>
      <c r="L243">
        <v>270103</v>
      </c>
      <c r="M243" t="s">
        <v>13539</v>
      </c>
      <c r="N243">
        <v>270103008</v>
      </c>
      <c r="O243" t="s">
        <v>13734</v>
      </c>
      <c r="P243">
        <v>0</v>
      </c>
      <c r="Q243">
        <v>32193.095629215204</v>
      </c>
      <c r="R243">
        <v>0</v>
      </c>
    </row>
    <row r="244" spans="1:18" x14ac:dyDescent="0.25">
      <c r="A244">
        <v>5</v>
      </c>
      <c r="B244">
        <v>5302</v>
      </c>
      <c r="C244" t="s">
        <v>798</v>
      </c>
      <c r="D244" t="s">
        <v>1205</v>
      </c>
      <c r="E244">
        <v>2</v>
      </c>
      <c r="F244" t="s">
        <v>13827</v>
      </c>
      <c r="G244">
        <v>2</v>
      </c>
      <c r="H244" t="s">
        <v>13773</v>
      </c>
      <c r="I244">
        <v>1</v>
      </c>
      <c r="J244" t="s">
        <v>13769</v>
      </c>
      <c r="K244" t="s">
        <v>13775</v>
      </c>
      <c r="L244">
        <v>270103</v>
      </c>
      <c r="M244" t="s">
        <v>13539</v>
      </c>
      <c r="N244">
        <v>270103008</v>
      </c>
      <c r="O244" t="s">
        <v>13734</v>
      </c>
      <c r="P244">
        <v>0</v>
      </c>
      <c r="Q244">
        <v>10795.854331083012</v>
      </c>
      <c r="R244">
        <v>0</v>
      </c>
    </row>
    <row r="245" spans="1:18" x14ac:dyDescent="0.25">
      <c r="A245">
        <v>5</v>
      </c>
      <c r="B245">
        <v>5302</v>
      </c>
      <c r="C245" t="s">
        <v>798</v>
      </c>
      <c r="D245" t="s">
        <v>1205</v>
      </c>
      <c r="E245">
        <v>3</v>
      </c>
      <c r="F245" t="s">
        <v>13828</v>
      </c>
      <c r="G245">
        <v>1</v>
      </c>
      <c r="H245" t="s">
        <v>8278</v>
      </c>
      <c r="I245">
        <v>1</v>
      </c>
      <c r="J245" t="s">
        <v>13769</v>
      </c>
      <c r="K245" t="s">
        <v>13777</v>
      </c>
      <c r="L245">
        <v>270103</v>
      </c>
      <c r="M245" t="s">
        <v>13539</v>
      </c>
      <c r="N245">
        <v>270103008</v>
      </c>
      <c r="O245" t="s">
        <v>13734</v>
      </c>
      <c r="P245">
        <v>0</v>
      </c>
      <c r="Q245">
        <v>42988.949960298225</v>
      </c>
      <c r="R245">
        <v>0</v>
      </c>
    </row>
    <row r="246" spans="1:18" x14ac:dyDescent="0.25">
      <c r="A246">
        <v>5</v>
      </c>
      <c r="B246">
        <v>5302</v>
      </c>
      <c r="C246" t="s">
        <v>798</v>
      </c>
      <c r="D246" t="s">
        <v>1205</v>
      </c>
      <c r="E246">
        <v>4</v>
      </c>
      <c r="F246" t="s">
        <v>13829</v>
      </c>
      <c r="G246">
        <v>1</v>
      </c>
      <c r="H246" t="s">
        <v>8278</v>
      </c>
      <c r="I246">
        <v>1</v>
      </c>
      <c r="J246" t="s">
        <v>13769</v>
      </c>
      <c r="K246" t="s">
        <v>13780</v>
      </c>
      <c r="L246">
        <v>270103</v>
      </c>
      <c r="M246" t="s">
        <v>13539</v>
      </c>
      <c r="N246">
        <v>270103008</v>
      </c>
      <c r="O246" t="s">
        <v>13734</v>
      </c>
      <c r="P246">
        <v>0</v>
      </c>
      <c r="Q246">
        <v>32193.095629215204</v>
      </c>
      <c r="R246">
        <v>0</v>
      </c>
    </row>
    <row r="247" spans="1:18" x14ac:dyDescent="0.25">
      <c r="A247">
        <v>5</v>
      </c>
      <c r="B247">
        <v>5302</v>
      </c>
      <c r="C247" t="s">
        <v>798</v>
      </c>
      <c r="D247" t="s">
        <v>1205</v>
      </c>
      <c r="E247">
        <v>4</v>
      </c>
      <c r="F247" t="s">
        <v>13829</v>
      </c>
      <c r="G247">
        <v>1</v>
      </c>
      <c r="H247" t="s">
        <v>8278</v>
      </c>
      <c r="I247">
        <v>1</v>
      </c>
      <c r="J247" t="s">
        <v>13769</v>
      </c>
      <c r="K247" t="s">
        <v>13781</v>
      </c>
      <c r="L247">
        <v>270103</v>
      </c>
      <c r="M247" t="s">
        <v>13539</v>
      </c>
      <c r="N247">
        <v>270103008</v>
      </c>
      <c r="O247" t="s">
        <v>13734</v>
      </c>
      <c r="P247">
        <v>0</v>
      </c>
      <c r="Q247">
        <v>10795.854331083012</v>
      </c>
      <c r="R247">
        <v>0</v>
      </c>
    </row>
    <row r="248" spans="1:18" x14ac:dyDescent="0.25">
      <c r="A248">
        <v>5</v>
      </c>
      <c r="B248">
        <v>5402</v>
      </c>
      <c r="C248" t="s">
        <v>798</v>
      </c>
      <c r="D248" t="s">
        <v>1217</v>
      </c>
      <c r="E248">
        <v>1</v>
      </c>
      <c r="F248" t="s">
        <v>13826</v>
      </c>
      <c r="G248">
        <v>1</v>
      </c>
      <c r="H248" t="s">
        <v>8278</v>
      </c>
      <c r="I248">
        <v>1</v>
      </c>
      <c r="J248" t="s">
        <v>13769</v>
      </c>
      <c r="K248" t="s">
        <v>13770</v>
      </c>
      <c r="L248">
        <v>270103</v>
      </c>
      <c r="M248" t="s">
        <v>13539</v>
      </c>
      <c r="N248">
        <v>270103008</v>
      </c>
      <c r="O248" t="s">
        <v>13734</v>
      </c>
      <c r="P248">
        <v>0</v>
      </c>
      <c r="Q248">
        <v>80981.482501408871</v>
      </c>
      <c r="R248">
        <v>0</v>
      </c>
    </row>
    <row r="249" spans="1:18" x14ac:dyDescent="0.25">
      <c r="A249">
        <v>5</v>
      </c>
      <c r="B249">
        <v>5402</v>
      </c>
      <c r="C249" t="s">
        <v>798</v>
      </c>
      <c r="D249" t="s">
        <v>1217</v>
      </c>
      <c r="E249">
        <v>1</v>
      </c>
      <c r="F249" t="s">
        <v>13826</v>
      </c>
      <c r="G249">
        <v>1</v>
      </c>
      <c r="H249" t="s">
        <v>8278</v>
      </c>
      <c r="I249">
        <v>1</v>
      </c>
      <c r="J249" t="s">
        <v>13769</v>
      </c>
      <c r="K249" t="s">
        <v>13771</v>
      </c>
      <c r="L249">
        <v>270103</v>
      </c>
      <c r="M249" t="s">
        <v>13539</v>
      </c>
      <c r="N249">
        <v>270103008</v>
      </c>
      <c r="O249" t="s">
        <v>13734</v>
      </c>
      <c r="P249">
        <v>0</v>
      </c>
      <c r="Q249">
        <v>8158.8611496669937</v>
      </c>
      <c r="R249">
        <v>0</v>
      </c>
    </row>
    <row r="250" spans="1:18" x14ac:dyDescent="0.25">
      <c r="A250">
        <v>5</v>
      </c>
      <c r="B250">
        <v>5402</v>
      </c>
      <c r="C250" t="s">
        <v>798</v>
      </c>
      <c r="D250" t="s">
        <v>1217</v>
      </c>
      <c r="E250">
        <v>2</v>
      </c>
      <c r="F250" t="s">
        <v>13827</v>
      </c>
      <c r="G250">
        <v>2</v>
      </c>
      <c r="H250" t="s">
        <v>13773</v>
      </c>
      <c r="I250">
        <v>1</v>
      </c>
      <c r="J250" t="s">
        <v>13769</v>
      </c>
      <c r="K250" t="s">
        <v>13774</v>
      </c>
      <c r="L250">
        <v>270103</v>
      </c>
      <c r="M250" t="s">
        <v>13539</v>
      </c>
      <c r="N250">
        <v>270103008</v>
      </c>
      <c r="O250" t="s">
        <v>13734</v>
      </c>
      <c r="P250">
        <v>0</v>
      </c>
      <c r="Q250">
        <v>80981.482501408871</v>
      </c>
      <c r="R250">
        <v>0</v>
      </c>
    </row>
    <row r="251" spans="1:18" x14ac:dyDescent="0.25">
      <c r="A251">
        <v>5</v>
      </c>
      <c r="B251">
        <v>5402</v>
      </c>
      <c r="C251" t="s">
        <v>798</v>
      </c>
      <c r="D251" t="s">
        <v>1217</v>
      </c>
      <c r="E251">
        <v>2</v>
      </c>
      <c r="F251" t="s">
        <v>13827</v>
      </c>
      <c r="G251">
        <v>2</v>
      </c>
      <c r="H251" t="s">
        <v>13773</v>
      </c>
      <c r="I251">
        <v>1</v>
      </c>
      <c r="J251" t="s">
        <v>13769</v>
      </c>
      <c r="K251" t="s">
        <v>13775</v>
      </c>
      <c r="L251">
        <v>270103</v>
      </c>
      <c r="M251" t="s">
        <v>13539</v>
      </c>
      <c r="N251">
        <v>270103008</v>
      </c>
      <c r="O251" t="s">
        <v>13734</v>
      </c>
      <c r="P251">
        <v>0</v>
      </c>
      <c r="Q251">
        <v>8158.8611496669937</v>
      </c>
      <c r="R251">
        <v>0</v>
      </c>
    </row>
    <row r="252" spans="1:18" x14ac:dyDescent="0.25">
      <c r="A252">
        <v>5</v>
      </c>
      <c r="B252">
        <v>5402</v>
      </c>
      <c r="C252" t="s">
        <v>798</v>
      </c>
      <c r="D252" t="s">
        <v>1217</v>
      </c>
      <c r="E252">
        <v>3</v>
      </c>
      <c r="F252" t="s">
        <v>13828</v>
      </c>
      <c r="G252">
        <v>1</v>
      </c>
      <c r="H252" t="s">
        <v>8278</v>
      </c>
      <c r="I252">
        <v>1</v>
      </c>
      <c r="J252" t="s">
        <v>13769</v>
      </c>
      <c r="K252" t="s">
        <v>13777</v>
      </c>
      <c r="L252">
        <v>270103</v>
      </c>
      <c r="M252" t="s">
        <v>13539</v>
      </c>
      <c r="N252">
        <v>270103008</v>
      </c>
      <c r="O252" t="s">
        <v>13734</v>
      </c>
      <c r="P252">
        <v>0</v>
      </c>
      <c r="Q252">
        <v>89140.343651075877</v>
      </c>
      <c r="R252">
        <v>0</v>
      </c>
    </row>
    <row r="253" spans="1:18" x14ac:dyDescent="0.25">
      <c r="A253">
        <v>5</v>
      </c>
      <c r="B253">
        <v>5402</v>
      </c>
      <c r="C253" t="s">
        <v>798</v>
      </c>
      <c r="D253" t="s">
        <v>1217</v>
      </c>
      <c r="E253">
        <v>4</v>
      </c>
      <c r="F253" t="s">
        <v>13829</v>
      </c>
      <c r="G253">
        <v>1</v>
      </c>
      <c r="H253" t="s">
        <v>8278</v>
      </c>
      <c r="I253">
        <v>1</v>
      </c>
      <c r="J253" t="s">
        <v>13769</v>
      </c>
      <c r="K253" t="s">
        <v>13780</v>
      </c>
      <c r="L253">
        <v>270103</v>
      </c>
      <c r="M253" t="s">
        <v>13539</v>
      </c>
      <c r="N253">
        <v>270103008</v>
      </c>
      <c r="O253" t="s">
        <v>13734</v>
      </c>
      <c r="P253">
        <v>0</v>
      </c>
      <c r="Q253">
        <v>80981.482501408871</v>
      </c>
      <c r="R253">
        <v>0</v>
      </c>
    </row>
    <row r="254" spans="1:18" x14ac:dyDescent="0.25">
      <c r="A254">
        <v>5</v>
      </c>
      <c r="B254">
        <v>5402</v>
      </c>
      <c r="C254" t="s">
        <v>798</v>
      </c>
      <c r="D254" t="s">
        <v>1217</v>
      </c>
      <c r="E254">
        <v>4</v>
      </c>
      <c r="F254" t="s">
        <v>13829</v>
      </c>
      <c r="G254">
        <v>1</v>
      </c>
      <c r="H254" t="s">
        <v>8278</v>
      </c>
      <c r="I254">
        <v>1</v>
      </c>
      <c r="J254" t="s">
        <v>13769</v>
      </c>
      <c r="K254" t="s">
        <v>13781</v>
      </c>
      <c r="L254">
        <v>270103</v>
      </c>
      <c r="M254" t="s">
        <v>13539</v>
      </c>
      <c r="N254">
        <v>270103008</v>
      </c>
      <c r="O254" t="s">
        <v>13734</v>
      </c>
      <c r="P254">
        <v>0</v>
      </c>
      <c r="Q254">
        <v>8158.8611496669937</v>
      </c>
      <c r="R254">
        <v>0</v>
      </c>
    </row>
    <row r="255" spans="1:18" x14ac:dyDescent="0.25">
      <c r="A255">
        <v>5</v>
      </c>
      <c r="B255">
        <v>5403</v>
      </c>
      <c r="C255" t="s">
        <v>798</v>
      </c>
      <c r="D255" t="s">
        <v>1220</v>
      </c>
      <c r="E255">
        <v>1</v>
      </c>
      <c r="F255" t="s">
        <v>13826</v>
      </c>
      <c r="G255">
        <v>1</v>
      </c>
      <c r="H255" t="s">
        <v>8278</v>
      </c>
      <c r="I255">
        <v>1</v>
      </c>
      <c r="J255" t="s">
        <v>13769</v>
      </c>
      <c r="K255" t="s">
        <v>13770</v>
      </c>
      <c r="L255">
        <v>270103</v>
      </c>
      <c r="M255" t="s">
        <v>13539</v>
      </c>
      <c r="N255">
        <v>270103008</v>
      </c>
      <c r="O255" t="s">
        <v>13734</v>
      </c>
      <c r="P255">
        <v>0</v>
      </c>
      <c r="Q255">
        <v>45443.421827667451</v>
      </c>
      <c r="R255">
        <v>0</v>
      </c>
    </row>
    <row r="256" spans="1:18" x14ac:dyDescent="0.25">
      <c r="A256">
        <v>5</v>
      </c>
      <c r="B256">
        <v>5403</v>
      </c>
      <c r="C256" t="s">
        <v>798</v>
      </c>
      <c r="D256" t="s">
        <v>1220</v>
      </c>
      <c r="E256">
        <v>1</v>
      </c>
      <c r="F256" t="s">
        <v>13826</v>
      </c>
      <c r="G256">
        <v>1</v>
      </c>
      <c r="H256" t="s">
        <v>8278</v>
      </c>
      <c r="I256">
        <v>1</v>
      </c>
      <c r="J256" t="s">
        <v>13769</v>
      </c>
      <c r="K256" t="s">
        <v>13771</v>
      </c>
      <c r="L256">
        <v>270103</v>
      </c>
      <c r="M256" t="s">
        <v>13539</v>
      </c>
      <c r="N256">
        <v>270103008</v>
      </c>
      <c r="O256" t="s">
        <v>13734</v>
      </c>
      <c r="P256">
        <v>0</v>
      </c>
      <c r="Q256">
        <v>19798.384382362841</v>
      </c>
      <c r="R256">
        <v>0</v>
      </c>
    </row>
    <row r="257" spans="1:18" x14ac:dyDescent="0.25">
      <c r="A257">
        <v>5</v>
      </c>
      <c r="B257">
        <v>5403</v>
      </c>
      <c r="C257" t="s">
        <v>798</v>
      </c>
      <c r="D257" t="s">
        <v>1220</v>
      </c>
      <c r="E257">
        <v>2</v>
      </c>
      <c r="F257" t="s">
        <v>13827</v>
      </c>
      <c r="G257">
        <v>2</v>
      </c>
      <c r="H257" t="s">
        <v>13773</v>
      </c>
      <c r="I257">
        <v>1</v>
      </c>
      <c r="J257" t="s">
        <v>13769</v>
      </c>
      <c r="K257" t="s">
        <v>13774</v>
      </c>
      <c r="L257">
        <v>270103</v>
      </c>
      <c r="M257" t="s">
        <v>13539</v>
      </c>
      <c r="N257">
        <v>270103008</v>
      </c>
      <c r="O257" t="s">
        <v>13734</v>
      </c>
      <c r="P257">
        <v>0</v>
      </c>
      <c r="Q257">
        <v>45443.421827667451</v>
      </c>
      <c r="R257">
        <v>0</v>
      </c>
    </row>
    <row r="258" spans="1:18" x14ac:dyDescent="0.25">
      <c r="A258">
        <v>5</v>
      </c>
      <c r="B258">
        <v>5403</v>
      </c>
      <c r="C258" t="s">
        <v>798</v>
      </c>
      <c r="D258" t="s">
        <v>1220</v>
      </c>
      <c r="E258">
        <v>2</v>
      </c>
      <c r="F258" t="s">
        <v>13827</v>
      </c>
      <c r="G258">
        <v>2</v>
      </c>
      <c r="H258" t="s">
        <v>13773</v>
      </c>
      <c r="I258">
        <v>1</v>
      </c>
      <c r="J258" t="s">
        <v>13769</v>
      </c>
      <c r="K258" t="s">
        <v>13775</v>
      </c>
      <c r="L258">
        <v>270103</v>
      </c>
      <c r="M258" t="s">
        <v>13539</v>
      </c>
      <c r="N258">
        <v>270103008</v>
      </c>
      <c r="O258" t="s">
        <v>13734</v>
      </c>
      <c r="P258">
        <v>0</v>
      </c>
      <c r="Q258">
        <v>19798.384382362841</v>
      </c>
      <c r="R258">
        <v>0</v>
      </c>
    </row>
    <row r="259" spans="1:18" x14ac:dyDescent="0.25">
      <c r="A259">
        <v>5</v>
      </c>
      <c r="B259">
        <v>5403</v>
      </c>
      <c r="C259" t="s">
        <v>798</v>
      </c>
      <c r="D259" t="s">
        <v>1220</v>
      </c>
      <c r="E259">
        <v>3</v>
      </c>
      <c r="F259" t="s">
        <v>13828</v>
      </c>
      <c r="G259">
        <v>1</v>
      </c>
      <c r="H259" t="s">
        <v>8278</v>
      </c>
      <c r="I259">
        <v>1</v>
      </c>
      <c r="J259" t="s">
        <v>13769</v>
      </c>
      <c r="K259" t="s">
        <v>13777</v>
      </c>
      <c r="L259">
        <v>270103</v>
      </c>
      <c r="M259" t="s">
        <v>13539</v>
      </c>
      <c r="N259">
        <v>270103008</v>
      </c>
      <c r="O259" t="s">
        <v>13734</v>
      </c>
      <c r="P259">
        <v>0</v>
      </c>
      <c r="Q259">
        <v>65241.806210030292</v>
      </c>
      <c r="R259">
        <v>0</v>
      </c>
    </row>
    <row r="260" spans="1:18" x14ac:dyDescent="0.25">
      <c r="A260">
        <v>5</v>
      </c>
      <c r="B260">
        <v>5403</v>
      </c>
      <c r="C260" t="s">
        <v>798</v>
      </c>
      <c r="D260" t="s">
        <v>1220</v>
      </c>
      <c r="E260">
        <v>4</v>
      </c>
      <c r="F260" t="s">
        <v>13829</v>
      </c>
      <c r="G260">
        <v>1</v>
      </c>
      <c r="H260" t="s">
        <v>8278</v>
      </c>
      <c r="I260">
        <v>1</v>
      </c>
      <c r="J260" t="s">
        <v>13769</v>
      </c>
      <c r="K260" t="s">
        <v>13780</v>
      </c>
      <c r="L260">
        <v>270103</v>
      </c>
      <c r="M260" t="s">
        <v>13539</v>
      </c>
      <c r="N260">
        <v>270103008</v>
      </c>
      <c r="O260" t="s">
        <v>13734</v>
      </c>
      <c r="P260">
        <v>0</v>
      </c>
      <c r="Q260">
        <v>45443.421827667451</v>
      </c>
      <c r="R260">
        <v>0</v>
      </c>
    </row>
    <row r="261" spans="1:18" x14ac:dyDescent="0.25">
      <c r="A261">
        <v>5</v>
      </c>
      <c r="B261">
        <v>5403</v>
      </c>
      <c r="C261" t="s">
        <v>798</v>
      </c>
      <c r="D261" t="s">
        <v>1220</v>
      </c>
      <c r="E261">
        <v>4</v>
      </c>
      <c r="F261" t="s">
        <v>13829</v>
      </c>
      <c r="G261">
        <v>1</v>
      </c>
      <c r="H261" t="s">
        <v>8278</v>
      </c>
      <c r="I261">
        <v>1</v>
      </c>
      <c r="J261" t="s">
        <v>13769</v>
      </c>
      <c r="K261" t="s">
        <v>13781</v>
      </c>
      <c r="L261">
        <v>270103</v>
      </c>
      <c r="M261" t="s">
        <v>13539</v>
      </c>
      <c r="N261">
        <v>270103008</v>
      </c>
      <c r="O261" t="s">
        <v>13734</v>
      </c>
      <c r="P261">
        <v>0</v>
      </c>
      <c r="Q261">
        <v>19798.384382362841</v>
      </c>
      <c r="R261">
        <v>0</v>
      </c>
    </row>
    <row r="262" spans="1:18" x14ac:dyDescent="0.25">
      <c r="A262">
        <v>5</v>
      </c>
      <c r="B262">
        <v>5404</v>
      </c>
      <c r="C262" t="s">
        <v>798</v>
      </c>
      <c r="D262" t="s">
        <v>1223</v>
      </c>
      <c r="E262">
        <v>1</v>
      </c>
      <c r="F262" t="s">
        <v>13826</v>
      </c>
      <c r="G262">
        <v>1</v>
      </c>
      <c r="H262" t="s">
        <v>8278</v>
      </c>
      <c r="I262">
        <v>1</v>
      </c>
      <c r="J262" t="s">
        <v>13769</v>
      </c>
      <c r="K262" t="s">
        <v>13770</v>
      </c>
      <c r="L262">
        <v>270103</v>
      </c>
      <c r="M262" t="s">
        <v>13539</v>
      </c>
      <c r="N262">
        <v>270103008</v>
      </c>
      <c r="O262" t="s">
        <v>13734</v>
      </c>
      <c r="P262">
        <v>0</v>
      </c>
      <c r="Q262">
        <v>39565.744469631238</v>
      </c>
      <c r="R262">
        <v>0</v>
      </c>
    </row>
    <row r="263" spans="1:18" x14ac:dyDescent="0.25">
      <c r="A263">
        <v>5</v>
      </c>
      <c r="B263">
        <v>5404</v>
      </c>
      <c r="C263" t="s">
        <v>798</v>
      </c>
      <c r="D263" t="s">
        <v>1223</v>
      </c>
      <c r="E263">
        <v>1</v>
      </c>
      <c r="F263" t="s">
        <v>13826</v>
      </c>
      <c r="G263">
        <v>1</v>
      </c>
      <c r="H263" t="s">
        <v>8278</v>
      </c>
      <c r="I263">
        <v>1</v>
      </c>
      <c r="J263" t="s">
        <v>13769</v>
      </c>
      <c r="K263" t="s">
        <v>13771</v>
      </c>
      <c r="L263">
        <v>270103</v>
      </c>
      <c r="M263" t="s">
        <v>13539</v>
      </c>
      <c r="N263">
        <v>270103008</v>
      </c>
      <c r="O263" t="s">
        <v>13734</v>
      </c>
      <c r="P263">
        <v>0</v>
      </c>
      <c r="Q263">
        <v>16006.856074378025</v>
      </c>
      <c r="R263">
        <v>0</v>
      </c>
    </row>
    <row r="264" spans="1:18" x14ac:dyDescent="0.25">
      <c r="A264">
        <v>5</v>
      </c>
      <c r="B264">
        <v>5404</v>
      </c>
      <c r="C264" t="s">
        <v>798</v>
      </c>
      <c r="D264" t="s">
        <v>1223</v>
      </c>
      <c r="E264">
        <v>2</v>
      </c>
      <c r="F264" t="s">
        <v>13827</v>
      </c>
      <c r="G264">
        <v>2</v>
      </c>
      <c r="H264" t="s">
        <v>13773</v>
      </c>
      <c r="I264">
        <v>1</v>
      </c>
      <c r="J264" t="s">
        <v>13769</v>
      </c>
      <c r="K264" t="s">
        <v>13774</v>
      </c>
      <c r="L264">
        <v>270103</v>
      </c>
      <c r="M264" t="s">
        <v>13539</v>
      </c>
      <c r="N264">
        <v>270103008</v>
      </c>
      <c r="O264" t="s">
        <v>13734</v>
      </c>
      <c r="P264">
        <v>0</v>
      </c>
      <c r="Q264">
        <v>39565.744469631238</v>
      </c>
      <c r="R264">
        <v>0</v>
      </c>
    </row>
    <row r="265" spans="1:18" x14ac:dyDescent="0.25">
      <c r="A265">
        <v>5</v>
      </c>
      <c r="B265">
        <v>5404</v>
      </c>
      <c r="C265" t="s">
        <v>798</v>
      </c>
      <c r="D265" t="s">
        <v>1223</v>
      </c>
      <c r="E265">
        <v>2</v>
      </c>
      <c r="F265" t="s">
        <v>13827</v>
      </c>
      <c r="G265">
        <v>2</v>
      </c>
      <c r="H265" t="s">
        <v>13773</v>
      </c>
      <c r="I265">
        <v>1</v>
      </c>
      <c r="J265" t="s">
        <v>13769</v>
      </c>
      <c r="K265" t="s">
        <v>13775</v>
      </c>
      <c r="L265">
        <v>270103</v>
      </c>
      <c r="M265" t="s">
        <v>13539</v>
      </c>
      <c r="N265">
        <v>270103008</v>
      </c>
      <c r="O265" t="s">
        <v>13734</v>
      </c>
      <c r="P265">
        <v>0</v>
      </c>
      <c r="Q265">
        <v>16006.856074378025</v>
      </c>
      <c r="R265">
        <v>0</v>
      </c>
    </row>
    <row r="266" spans="1:18" x14ac:dyDescent="0.25">
      <c r="A266">
        <v>5</v>
      </c>
      <c r="B266">
        <v>5404</v>
      </c>
      <c r="C266" t="s">
        <v>798</v>
      </c>
      <c r="D266" t="s">
        <v>1223</v>
      </c>
      <c r="E266">
        <v>3</v>
      </c>
      <c r="F266" t="s">
        <v>13828</v>
      </c>
      <c r="G266">
        <v>1</v>
      </c>
      <c r="H266" t="s">
        <v>8278</v>
      </c>
      <c r="I266">
        <v>1</v>
      </c>
      <c r="J266" t="s">
        <v>13769</v>
      </c>
      <c r="K266" t="s">
        <v>13777</v>
      </c>
      <c r="L266">
        <v>270103</v>
      </c>
      <c r="M266" t="s">
        <v>13539</v>
      </c>
      <c r="N266">
        <v>270103008</v>
      </c>
      <c r="O266" t="s">
        <v>13734</v>
      </c>
      <c r="P266">
        <v>0</v>
      </c>
      <c r="Q266">
        <v>55572.60054400927</v>
      </c>
      <c r="R266">
        <v>0</v>
      </c>
    </row>
    <row r="267" spans="1:18" x14ac:dyDescent="0.25">
      <c r="A267">
        <v>5</v>
      </c>
      <c r="B267">
        <v>5404</v>
      </c>
      <c r="C267" t="s">
        <v>798</v>
      </c>
      <c r="D267" t="s">
        <v>1223</v>
      </c>
      <c r="E267">
        <v>4</v>
      </c>
      <c r="F267" t="s">
        <v>13829</v>
      </c>
      <c r="G267">
        <v>1</v>
      </c>
      <c r="H267" t="s">
        <v>8278</v>
      </c>
      <c r="I267">
        <v>1</v>
      </c>
      <c r="J267" t="s">
        <v>13769</v>
      </c>
      <c r="K267" t="s">
        <v>13780</v>
      </c>
      <c r="L267">
        <v>270103</v>
      </c>
      <c r="M267" t="s">
        <v>13539</v>
      </c>
      <c r="N267">
        <v>270103008</v>
      </c>
      <c r="O267" t="s">
        <v>13734</v>
      </c>
      <c r="P267">
        <v>0</v>
      </c>
      <c r="Q267">
        <v>39565.744469631238</v>
      </c>
      <c r="R267">
        <v>0</v>
      </c>
    </row>
    <row r="268" spans="1:18" x14ac:dyDescent="0.25">
      <c r="A268">
        <v>5</v>
      </c>
      <c r="B268">
        <v>5404</v>
      </c>
      <c r="C268" t="s">
        <v>798</v>
      </c>
      <c r="D268" t="s">
        <v>1223</v>
      </c>
      <c r="E268">
        <v>4</v>
      </c>
      <c r="F268" t="s">
        <v>13829</v>
      </c>
      <c r="G268">
        <v>1</v>
      </c>
      <c r="H268" t="s">
        <v>8278</v>
      </c>
      <c r="I268">
        <v>1</v>
      </c>
      <c r="J268" t="s">
        <v>13769</v>
      </c>
      <c r="K268" t="s">
        <v>13781</v>
      </c>
      <c r="L268">
        <v>270103</v>
      </c>
      <c r="M268" t="s">
        <v>13539</v>
      </c>
      <c r="N268">
        <v>270103008</v>
      </c>
      <c r="O268" t="s">
        <v>13734</v>
      </c>
      <c r="P268">
        <v>0</v>
      </c>
      <c r="Q268">
        <v>16006.856074378025</v>
      </c>
      <c r="R268">
        <v>0</v>
      </c>
    </row>
    <row r="269" spans="1:18" x14ac:dyDescent="0.25">
      <c r="A269">
        <v>5</v>
      </c>
      <c r="B269">
        <v>5405</v>
      </c>
      <c r="C269" t="s">
        <v>798</v>
      </c>
      <c r="D269" t="s">
        <v>1226</v>
      </c>
      <c r="E269">
        <v>1</v>
      </c>
      <c r="F269" t="s">
        <v>13826</v>
      </c>
      <c r="G269">
        <v>1</v>
      </c>
      <c r="H269" t="s">
        <v>8278</v>
      </c>
      <c r="I269">
        <v>1</v>
      </c>
      <c r="J269" t="s">
        <v>13769</v>
      </c>
      <c r="K269" t="s">
        <v>13770</v>
      </c>
      <c r="L269">
        <v>270103</v>
      </c>
      <c r="M269" t="s">
        <v>13539</v>
      </c>
      <c r="N269">
        <v>270103008</v>
      </c>
      <c r="O269" t="s">
        <v>13734</v>
      </c>
      <c r="P269">
        <v>0</v>
      </c>
      <c r="Q269">
        <v>139212.18774543016</v>
      </c>
      <c r="R269">
        <v>0</v>
      </c>
    </row>
    <row r="270" spans="1:18" x14ac:dyDescent="0.25">
      <c r="A270">
        <v>5</v>
      </c>
      <c r="B270">
        <v>5405</v>
      </c>
      <c r="C270" t="s">
        <v>798</v>
      </c>
      <c r="D270" t="s">
        <v>1226</v>
      </c>
      <c r="E270">
        <v>2</v>
      </c>
      <c r="F270" t="s">
        <v>13827</v>
      </c>
      <c r="G270">
        <v>2</v>
      </c>
      <c r="H270" t="s">
        <v>13773</v>
      </c>
      <c r="I270">
        <v>1</v>
      </c>
      <c r="J270" t="s">
        <v>13769</v>
      </c>
      <c r="K270" t="s">
        <v>13774</v>
      </c>
      <c r="L270">
        <v>270103</v>
      </c>
      <c r="M270" t="s">
        <v>13539</v>
      </c>
      <c r="N270">
        <v>270103008</v>
      </c>
      <c r="O270" t="s">
        <v>13734</v>
      </c>
      <c r="P270">
        <v>0</v>
      </c>
      <c r="Q270">
        <v>139212.18774543016</v>
      </c>
      <c r="R270">
        <v>0</v>
      </c>
    </row>
    <row r="271" spans="1:18" x14ac:dyDescent="0.25">
      <c r="A271">
        <v>5</v>
      </c>
      <c r="B271">
        <v>5405</v>
      </c>
      <c r="C271" t="s">
        <v>798</v>
      </c>
      <c r="D271" t="s">
        <v>1226</v>
      </c>
      <c r="E271">
        <v>3</v>
      </c>
      <c r="F271" t="s">
        <v>13828</v>
      </c>
      <c r="G271">
        <v>1</v>
      </c>
      <c r="H271" t="s">
        <v>8278</v>
      </c>
      <c r="I271">
        <v>1</v>
      </c>
      <c r="J271" t="s">
        <v>13769</v>
      </c>
      <c r="K271" t="s">
        <v>13777</v>
      </c>
      <c r="L271">
        <v>270103</v>
      </c>
      <c r="M271" t="s">
        <v>13539</v>
      </c>
      <c r="N271">
        <v>270103008</v>
      </c>
      <c r="O271" t="s">
        <v>13734</v>
      </c>
      <c r="P271">
        <v>0</v>
      </c>
      <c r="Q271">
        <v>139212.18774543016</v>
      </c>
      <c r="R271">
        <v>0</v>
      </c>
    </row>
    <row r="272" spans="1:18" x14ac:dyDescent="0.25">
      <c r="A272">
        <v>5</v>
      </c>
      <c r="B272">
        <v>5405</v>
      </c>
      <c r="C272" t="s">
        <v>798</v>
      </c>
      <c r="D272" t="s">
        <v>1226</v>
      </c>
      <c r="E272">
        <v>4</v>
      </c>
      <c r="F272" t="s">
        <v>13829</v>
      </c>
      <c r="G272">
        <v>1</v>
      </c>
      <c r="H272" t="s">
        <v>8278</v>
      </c>
      <c r="I272">
        <v>1</v>
      </c>
      <c r="J272" t="s">
        <v>13769</v>
      </c>
      <c r="K272" t="s">
        <v>13780</v>
      </c>
      <c r="L272">
        <v>270103</v>
      </c>
      <c r="M272" t="s">
        <v>13539</v>
      </c>
      <c r="N272">
        <v>270103008</v>
      </c>
      <c r="O272" t="s">
        <v>13734</v>
      </c>
      <c r="P272">
        <v>0</v>
      </c>
      <c r="Q272">
        <v>139212.18774543016</v>
      </c>
      <c r="R272">
        <v>0</v>
      </c>
    </row>
    <row r="273" spans="1:18" x14ac:dyDescent="0.25">
      <c r="A273">
        <v>5</v>
      </c>
      <c r="B273">
        <v>5501</v>
      </c>
      <c r="C273" t="s">
        <v>798</v>
      </c>
      <c r="D273" t="s">
        <v>1229</v>
      </c>
      <c r="E273">
        <v>1</v>
      </c>
      <c r="F273" t="s">
        <v>13826</v>
      </c>
      <c r="G273">
        <v>1</v>
      </c>
      <c r="H273" t="s">
        <v>8278</v>
      </c>
      <c r="I273">
        <v>1</v>
      </c>
      <c r="J273" t="s">
        <v>13769</v>
      </c>
      <c r="K273" t="s">
        <v>13770</v>
      </c>
      <c r="L273">
        <v>270103</v>
      </c>
      <c r="M273" t="s">
        <v>13539</v>
      </c>
      <c r="N273">
        <v>270103008</v>
      </c>
      <c r="O273" t="s">
        <v>13734</v>
      </c>
      <c r="P273">
        <v>24189.458737617904</v>
      </c>
      <c r="Q273">
        <v>8457.8418862654744</v>
      </c>
      <c r="R273">
        <v>25973.381850620681</v>
      </c>
    </row>
    <row r="274" spans="1:18" x14ac:dyDescent="0.25">
      <c r="A274">
        <v>5</v>
      </c>
      <c r="B274">
        <v>5501</v>
      </c>
      <c r="C274" t="s">
        <v>798</v>
      </c>
      <c r="D274" t="s">
        <v>1229</v>
      </c>
      <c r="E274">
        <v>1</v>
      </c>
      <c r="F274" t="s">
        <v>13826</v>
      </c>
      <c r="G274">
        <v>1</v>
      </c>
      <c r="H274" t="s">
        <v>8278</v>
      </c>
      <c r="I274">
        <v>1</v>
      </c>
      <c r="J274" t="s">
        <v>13769</v>
      </c>
      <c r="K274" t="s">
        <v>13771</v>
      </c>
      <c r="L274">
        <v>270103</v>
      </c>
      <c r="M274" t="s">
        <v>13539</v>
      </c>
      <c r="N274">
        <v>270103008</v>
      </c>
      <c r="O274" t="s">
        <v>13734</v>
      </c>
      <c r="P274">
        <v>1361.3261660863</v>
      </c>
      <c r="Q274">
        <v>0</v>
      </c>
      <c r="R274">
        <v>11907.161171852616</v>
      </c>
    </row>
    <row r="275" spans="1:18" x14ac:dyDescent="0.25">
      <c r="A275">
        <v>5</v>
      </c>
      <c r="B275">
        <v>5501</v>
      </c>
      <c r="C275" t="s">
        <v>798</v>
      </c>
      <c r="D275" t="s">
        <v>1229</v>
      </c>
      <c r="E275">
        <v>2</v>
      </c>
      <c r="F275" t="s">
        <v>13827</v>
      </c>
      <c r="G275">
        <v>2</v>
      </c>
      <c r="H275" t="s">
        <v>13773</v>
      </c>
      <c r="I275">
        <v>1</v>
      </c>
      <c r="J275" t="s">
        <v>13769</v>
      </c>
      <c r="K275" t="s">
        <v>13774</v>
      </c>
      <c r="L275">
        <v>270103</v>
      </c>
      <c r="M275" t="s">
        <v>13539</v>
      </c>
      <c r="N275">
        <v>270103008</v>
      </c>
      <c r="O275" t="s">
        <v>13734</v>
      </c>
      <c r="P275">
        <v>21920.957436018798</v>
      </c>
      <c r="Q275">
        <v>6666.0840760829324</v>
      </c>
      <c r="R275">
        <v>19600.392515206298</v>
      </c>
    </row>
    <row r="276" spans="1:18" x14ac:dyDescent="0.25">
      <c r="A276">
        <v>5</v>
      </c>
      <c r="B276">
        <v>5501</v>
      </c>
      <c r="C276" t="s">
        <v>798</v>
      </c>
      <c r="D276" t="s">
        <v>1229</v>
      </c>
      <c r="E276">
        <v>2</v>
      </c>
      <c r="F276" t="s">
        <v>13827</v>
      </c>
      <c r="G276">
        <v>2</v>
      </c>
      <c r="H276" t="s">
        <v>13773</v>
      </c>
      <c r="I276">
        <v>1</v>
      </c>
      <c r="J276" t="s">
        <v>13769</v>
      </c>
      <c r="K276" t="s">
        <v>13775</v>
      </c>
      <c r="L276">
        <v>270103</v>
      </c>
      <c r="M276" t="s">
        <v>13539</v>
      </c>
      <c r="N276">
        <v>270103008</v>
      </c>
      <c r="O276" t="s">
        <v>13734</v>
      </c>
      <c r="P276">
        <v>3629.8274676854076</v>
      </c>
      <c r="Q276">
        <v>1791.7578101825413</v>
      </c>
      <c r="R276">
        <v>18280.150507267001</v>
      </c>
    </row>
    <row r="277" spans="1:18" x14ac:dyDescent="0.25">
      <c r="A277">
        <v>5</v>
      </c>
      <c r="B277">
        <v>5501</v>
      </c>
      <c r="C277" t="s">
        <v>798</v>
      </c>
      <c r="D277" t="s">
        <v>1229</v>
      </c>
      <c r="E277">
        <v>3</v>
      </c>
      <c r="F277" t="s">
        <v>13828</v>
      </c>
      <c r="G277">
        <v>1</v>
      </c>
      <c r="H277" t="s">
        <v>8278</v>
      </c>
      <c r="I277">
        <v>1</v>
      </c>
      <c r="J277" t="s">
        <v>13769</v>
      </c>
      <c r="K277" t="s">
        <v>13777</v>
      </c>
      <c r="L277">
        <v>270103</v>
      </c>
      <c r="M277" t="s">
        <v>13539</v>
      </c>
      <c r="N277">
        <v>270103008</v>
      </c>
      <c r="O277" t="s">
        <v>13734</v>
      </c>
      <c r="P277">
        <v>25550.784903704203</v>
      </c>
      <c r="Q277">
        <v>8457.8418862654744</v>
      </c>
      <c r="R277">
        <v>35841.156343538394</v>
      </c>
    </row>
    <row r="278" spans="1:18" x14ac:dyDescent="0.25">
      <c r="A278">
        <v>5</v>
      </c>
      <c r="B278">
        <v>5501</v>
      </c>
      <c r="C278" t="s">
        <v>798</v>
      </c>
      <c r="D278" t="s">
        <v>1229</v>
      </c>
      <c r="E278">
        <v>3</v>
      </c>
      <c r="F278" t="s">
        <v>13828</v>
      </c>
      <c r="G278">
        <v>1</v>
      </c>
      <c r="H278" t="s">
        <v>8278</v>
      </c>
      <c r="I278">
        <v>1</v>
      </c>
      <c r="J278" t="s">
        <v>13769</v>
      </c>
      <c r="K278" t="s">
        <v>13778</v>
      </c>
      <c r="L278">
        <v>270103</v>
      </c>
      <c r="M278" t="s">
        <v>13539</v>
      </c>
      <c r="N278">
        <v>270103008</v>
      </c>
      <c r="O278" t="s">
        <v>13734</v>
      </c>
      <c r="P278">
        <v>0</v>
      </c>
      <c r="Q278">
        <v>0</v>
      </c>
      <c r="R278">
        <v>2039.3866789349095</v>
      </c>
    </row>
    <row r="279" spans="1:18" x14ac:dyDescent="0.25">
      <c r="A279">
        <v>5</v>
      </c>
      <c r="B279">
        <v>5501</v>
      </c>
      <c r="C279" t="s">
        <v>798</v>
      </c>
      <c r="D279" t="s">
        <v>1229</v>
      </c>
      <c r="E279">
        <v>4</v>
      </c>
      <c r="F279" t="s">
        <v>13829</v>
      </c>
      <c r="G279">
        <v>1</v>
      </c>
      <c r="H279" t="s">
        <v>8278</v>
      </c>
      <c r="I279">
        <v>1</v>
      </c>
      <c r="J279" t="s">
        <v>13769</v>
      </c>
      <c r="K279" t="s">
        <v>13780</v>
      </c>
      <c r="L279">
        <v>270103</v>
      </c>
      <c r="M279" t="s">
        <v>13539</v>
      </c>
      <c r="N279">
        <v>270103008</v>
      </c>
      <c r="O279" t="s">
        <v>13734</v>
      </c>
      <c r="P279">
        <v>24189.458737617904</v>
      </c>
      <c r="Q279">
        <v>8457.8418862654744</v>
      </c>
      <c r="R279">
        <v>25973.381850620681</v>
      </c>
    </row>
    <row r="280" spans="1:18" x14ac:dyDescent="0.25">
      <c r="A280">
        <v>5</v>
      </c>
      <c r="B280">
        <v>5501</v>
      </c>
      <c r="C280" t="s">
        <v>798</v>
      </c>
      <c r="D280" t="s">
        <v>1229</v>
      </c>
      <c r="E280">
        <v>4</v>
      </c>
      <c r="F280" t="s">
        <v>13829</v>
      </c>
      <c r="G280">
        <v>1</v>
      </c>
      <c r="H280" t="s">
        <v>8278</v>
      </c>
      <c r="I280">
        <v>1</v>
      </c>
      <c r="J280" t="s">
        <v>13769</v>
      </c>
      <c r="K280" t="s">
        <v>13781</v>
      </c>
      <c r="L280">
        <v>270103</v>
      </c>
      <c r="M280" t="s">
        <v>13539</v>
      </c>
      <c r="N280">
        <v>270103008</v>
      </c>
      <c r="O280" t="s">
        <v>13734</v>
      </c>
      <c r="P280">
        <v>1361.3261660863</v>
      </c>
      <c r="Q280">
        <v>0</v>
      </c>
      <c r="R280">
        <v>11907.161171852616</v>
      </c>
    </row>
    <row r="281" spans="1:18" x14ac:dyDescent="0.25">
      <c r="A281">
        <v>5</v>
      </c>
      <c r="B281">
        <v>5502</v>
      </c>
      <c r="C281" t="s">
        <v>798</v>
      </c>
      <c r="D281" t="s">
        <v>1232</v>
      </c>
      <c r="E281">
        <v>1</v>
      </c>
      <c r="F281" t="s">
        <v>13826</v>
      </c>
      <c r="G281">
        <v>1</v>
      </c>
      <c r="H281" t="s">
        <v>8278</v>
      </c>
      <c r="I281">
        <v>1</v>
      </c>
      <c r="J281" t="s">
        <v>13769</v>
      </c>
      <c r="K281" t="s">
        <v>13770</v>
      </c>
      <c r="L281">
        <v>270103</v>
      </c>
      <c r="M281" t="s">
        <v>13539</v>
      </c>
      <c r="N281">
        <v>270103008</v>
      </c>
      <c r="O281" t="s">
        <v>13734</v>
      </c>
      <c r="P281">
        <v>27874.242861263341</v>
      </c>
      <c r="Q281">
        <v>15624.294829234126</v>
      </c>
      <c r="R281">
        <v>36611.299606013963</v>
      </c>
    </row>
    <row r="282" spans="1:18" x14ac:dyDescent="0.25">
      <c r="A282">
        <v>5</v>
      </c>
      <c r="B282">
        <v>5502</v>
      </c>
      <c r="C282" t="s">
        <v>798</v>
      </c>
      <c r="D282" t="s">
        <v>1232</v>
      </c>
      <c r="E282">
        <v>1</v>
      </c>
      <c r="F282" t="s">
        <v>13826</v>
      </c>
      <c r="G282">
        <v>1</v>
      </c>
      <c r="H282" t="s">
        <v>8278</v>
      </c>
      <c r="I282">
        <v>1</v>
      </c>
      <c r="J282" t="s">
        <v>13769</v>
      </c>
      <c r="K282" t="s">
        <v>13771</v>
      </c>
      <c r="L282">
        <v>270103</v>
      </c>
      <c r="M282" t="s">
        <v>13539</v>
      </c>
      <c r="N282">
        <v>270103008</v>
      </c>
      <c r="O282" t="s">
        <v>13734</v>
      </c>
      <c r="P282">
        <v>3405.4417844438035</v>
      </c>
      <c r="Q282">
        <v>0</v>
      </c>
      <c r="R282">
        <v>6175.209422256502</v>
      </c>
    </row>
    <row r="283" spans="1:18" x14ac:dyDescent="0.25">
      <c r="A283">
        <v>5</v>
      </c>
      <c r="B283">
        <v>5502</v>
      </c>
      <c r="C283" t="s">
        <v>798</v>
      </c>
      <c r="D283" t="s">
        <v>1232</v>
      </c>
      <c r="E283">
        <v>2</v>
      </c>
      <c r="F283" t="s">
        <v>13827</v>
      </c>
      <c r="G283">
        <v>2</v>
      </c>
      <c r="H283" t="s">
        <v>13773</v>
      </c>
      <c r="I283">
        <v>1</v>
      </c>
      <c r="J283" t="s">
        <v>13769</v>
      </c>
      <c r="K283" t="s">
        <v>13774</v>
      </c>
      <c r="L283">
        <v>270103</v>
      </c>
      <c r="M283" t="s">
        <v>13539</v>
      </c>
      <c r="N283">
        <v>270103008</v>
      </c>
      <c r="O283" t="s">
        <v>13734</v>
      </c>
      <c r="P283">
        <v>27874.242861263341</v>
      </c>
      <c r="Q283">
        <v>15624.294829234126</v>
      </c>
      <c r="R283">
        <v>25410.557132483144</v>
      </c>
    </row>
    <row r="284" spans="1:18" x14ac:dyDescent="0.25">
      <c r="A284">
        <v>5</v>
      </c>
      <c r="B284">
        <v>5502</v>
      </c>
      <c r="C284" t="s">
        <v>798</v>
      </c>
      <c r="D284" t="s">
        <v>1232</v>
      </c>
      <c r="E284">
        <v>2</v>
      </c>
      <c r="F284" t="s">
        <v>13827</v>
      </c>
      <c r="G284">
        <v>2</v>
      </c>
      <c r="H284" t="s">
        <v>13773</v>
      </c>
      <c r="I284">
        <v>1</v>
      </c>
      <c r="J284" t="s">
        <v>13769</v>
      </c>
      <c r="K284" t="s">
        <v>13775</v>
      </c>
      <c r="L284">
        <v>270103</v>
      </c>
      <c r="M284" t="s">
        <v>13539</v>
      </c>
      <c r="N284">
        <v>270103008</v>
      </c>
      <c r="O284" t="s">
        <v>13734</v>
      </c>
      <c r="P284">
        <v>3405.4417844438035</v>
      </c>
      <c r="Q284">
        <v>0</v>
      </c>
      <c r="R284">
        <v>17375.951895787315</v>
      </c>
    </row>
    <row r="285" spans="1:18" x14ac:dyDescent="0.25">
      <c r="A285">
        <v>5</v>
      </c>
      <c r="B285">
        <v>5502</v>
      </c>
      <c r="C285" t="s">
        <v>798</v>
      </c>
      <c r="D285" t="s">
        <v>1232</v>
      </c>
      <c r="E285">
        <v>3</v>
      </c>
      <c r="F285" t="s">
        <v>13828</v>
      </c>
      <c r="G285">
        <v>1</v>
      </c>
      <c r="H285" t="s">
        <v>8278</v>
      </c>
      <c r="I285">
        <v>1</v>
      </c>
      <c r="J285" t="s">
        <v>13769</v>
      </c>
      <c r="K285" t="s">
        <v>13777</v>
      </c>
      <c r="L285">
        <v>270103</v>
      </c>
      <c r="M285" t="s">
        <v>13539</v>
      </c>
      <c r="N285">
        <v>270103008</v>
      </c>
      <c r="O285" t="s">
        <v>13734</v>
      </c>
      <c r="P285">
        <v>31279.684645707144</v>
      </c>
      <c r="Q285">
        <v>15624.294829234126</v>
      </c>
      <c r="R285">
        <v>42786.50902827047</v>
      </c>
    </row>
    <row r="286" spans="1:18" x14ac:dyDescent="0.25">
      <c r="A286">
        <v>5</v>
      </c>
      <c r="B286">
        <v>5502</v>
      </c>
      <c r="C286" t="s">
        <v>798</v>
      </c>
      <c r="D286" t="s">
        <v>1232</v>
      </c>
      <c r="E286">
        <v>4</v>
      </c>
      <c r="F286" t="s">
        <v>13829</v>
      </c>
      <c r="G286">
        <v>1</v>
      </c>
      <c r="H286" t="s">
        <v>8278</v>
      </c>
      <c r="I286">
        <v>1</v>
      </c>
      <c r="J286" t="s">
        <v>13769</v>
      </c>
      <c r="K286" t="s">
        <v>13780</v>
      </c>
      <c r="L286">
        <v>270103</v>
      </c>
      <c r="M286" t="s">
        <v>13539</v>
      </c>
      <c r="N286">
        <v>270103008</v>
      </c>
      <c r="O286" t="s">
        <v>13734</v>
      </c>
      <c r="P286">
        <v>27874.242861263341</v>
      </c>
      <c r="Q286">
        <v>15624.294829234126</v>
      </c>
      <c r="R286">
        <v>36611.299606013963</v>
      </c>
    </row>
    <row r="287" spans="1:18" x14ac:dyDescent="0.25">
      <c r="A287">
        <v>5</v>
      </c>
      <c r="B287">
        <v>5502</v>
      </c>
      <c r="C287" t="s">
        <v>798</v>
      </c>
      <c r="D287" t="s">
        <v>1232</v>
      </c>
      <c r="E287">
        <v>4</v>
      </c>
      <c r="F287" t="s">
        <v>13829</v>
      </c>
      <c r="G287">
        <v>1</v>
      </c>
      <c r="H287" t="s">
        <v>8278</v>
      </c>
      <c r="I287">
        <v>1</v>
      </c>
      <c r="J287" t="s">
        <v>13769</v>
      </c>
      <c r="K287" t="s">
        <v>13781</v>
      </c>
      <c r="L287">
        <v>270103</v>
      </c>
      <c r="M287" t="s">
        <v>13539</v>
      </c>
      <c r="N287">
        <v>270103008</v>
      </c>
      <c r="O287" t="s">
        <v>13734</v>
      </c>
      <c r="P287">
        <v>3405.4417844438035</v>
      </c>
      <c r="Q287">
        <v>0</v>
      </c>
      <c r="R287">
        <v>6175.209422256502</v>
      </c>
    </row>
    <row r="288" spans="1:18" x14ac:dyDescent="0.25">
      <c r="A288">
        <v>5</v>
      </c>
      <c r="B288">
        <v>5504</v>
      </c>
      <c r="C288" t="s">
        <v>798</v>
      </c>
      <c r="D288" t="s">
        <v>1238</v>
      </c>
      <c r="E288">
        <v>1</v>
      </c>
      <c r="F288" t="s">
        <v>13826</v>
      </c>
      <c r="G288">
        <v>1</v>
      </c>
      <c r="H288" t="s">
        <v>8278</v>
      </c>
      <c r="I288">
        <v>1</v>
      </c>
      <c r="J288" t="s">
        <v>13769</v>
      </c>
      <c r="K288" t="s">
        <v>13770</v>
      </c>
      <c r="L288">
        <v>270103</v>
      </c>
      <c r="M288" t="s">
        <v>13539</v>
      </c>
      <c r="N288">
        <v>270103008</v>
      </c>
      <c r="O288" t="s">
        <v>13734</v>
      </c>
      <c r="P288">
        <v>0</v>
      </c>
      <c r="Q288">
        <v>28753.520545686519</v>
      </c>
      <c r="R288">
        <v>103347.7332689241</v>
      </c>
    </row>
    <row r="289" spans="1:18" x14ac:dyDescent="0.25">
      <c r="A289">
        <v>5</v>
      </c>
      <c r="B289">
        <v>5504</v>
      </c>
      <c r="C289" t="s">
        <v>798</v>
      </c>
      <c r="D289" t="s">
        <v>1238</v>
      </c>
      <c r="E289">
        <v>1</v>
      </c>
      <c r="F289" t="s">
        <v>13826</v>
      </c>
      <c r="G289">
        <v>1</v>
      </c>
      <c r="H289" t="s">
        <v>8278</v>
      </c>
      <c r="I289">
        <v>1</v>
      </c>
      <c r="J289" t="s">
        <v>13769</v>
      </c>
      <c r="K289" t="s">
        <v>13771</v>
      </c>
      <c r="L289">
        <v>270103</v>
      </c>
      <c r="M289" t="s">
        <v>13539</v>
      </c>
      <c r="N289">
        <v>270103008</v>
      </c>
      <c r="O289" t="s">
        <v>13734</v>
      </c>
      <c r="P289">
        <v>0</v>
      </c>
      <c r="Q289">
        <v>0</v>
      </c>
      <c r="R289">
        <v>21006.284184367072</v>
      </c>
    </row>
    <row r="290" spans="1:18" x14ac:dyDescent="0.25">
      <c r="A290">
        <v>5</v>
      </c>
      <c r="B290">
        <v>5504</v>
      </c>
      <c r="C290" t="s">
        <v>798</v>
      </c>
      <c r="D290" t="s">
        <v>1238</v>
      </c>
      <c r="E290">
        <v>2</v>
      </c>
      <c r="F290" t="s">
        <v>13827</v>
      </c>
      <c r="G290">
        <v>2</v>
      </c>
      <c r="H290" t="s">
        <v>13773</v>
      </c>
      <c r="I290">
        <v>1</v>
      </c>
      <c r="J290" t="s">
        <v>13769</v>
      </c>
      <c r="K290" t="s">
        <v>13774</v>
      </c>
      <c r="L290">
        <v>270103</v>
      </c>
      <c r="M290" t="s">
        <v>13539</v>
      </c>
      <c r="N290">
        <v>270103008</v>
      </c>
      <c r="O290" t="s">
        <v>13734</v>
      </c>
      <c r="P290">
        <v>0</v>
      </c>
      <c r="Q290">
        <v>28753.520545686519</v>
      </c>
      <c r="R290">
        <v>65920.670159917165</v>
      </c>
    </row>
    <row r="291" spans="1:18" x14ac:dyDescent="0.25">
      <c r="A291">
        <v>5</v>
      </c>
      <c r="B291">
        <v>5504</v>
      </c>
      <c r="C291" t="s">
        <v>798</v>
      </c>
      <c r="D291" t="s">
        <v>1238</v>
      </c>
      <c r="E291">
        <v>2</v>
      </c>
      <c r="F291" t="s">
        <v>13827</v>
      </c>
      <c r="G291">
        <v>2</v>
      </c>
      <c r="H291" t="s">
        <v>13773</v>
      </c>
      <c r="I291">
        <v>1</v>
      </c>
      <c r="J291" t="s">
        <v>13769</v>
      </c>
      <c r="K291" t="s">
        <v>13775</v>
      </c>
      <c r="L291">
        <v>270103</v>
      </c>
      <c r="M291" t="s">
        <v>13539</v>
      </c>
      <c r="N291">
        <v>270103008</v>
      </c>
      <c r="O291" t="s">
        <v>13734</v>
      </c>
      <c r="P291">
        <v>0</v>
      </c>
      <c r="Q291">
        <v>0</v>
      </c>
      <c r="R291">
        <v>58433.34729337402</v>
      </c>
    </row>
    <row r="292" spans="1:18" x14ac:dyDescent="0.25">
      <c r="A292">
        <v>5</v>
      </c>
      <c r="B292">
        <v>5504</v>
      </c>
      <c r="C292" t="s">
        <v>798</v>
      </c>
      <c r="D292" t="s">
        <v>1238</v>
      </c>
      <c r="E292">
        <v>3</v>
      </c>
      <c r="F292" t="s">
        <v>13828</v>
      </c>
      <c r="G292">
        <v>1</v>
      </c>
      <c r="H292" t="s">
        <v>8278</v>
      </c>
      <c r="I292">
        <v>1</v>
      </c>
      <c r="J292" t="s">
        <v>13769</v>
      </c>
      <c r="K292" t="s">
        <v>13777</v>
      </c>
      <c r="L292">
        <v>270103</v>
      </c>
      <c r="M292" t="s">
        <v>13539</v>
      </c>
      <c r="N292">
        <v>270103008</v>
      </c>
      <c r="O292" t="s">
        <v>13734</v>
      </c>
      <c r="P292">
        <v>0</v>
      </c>
      <c r="Q292">
        <v>28753.520545686519</v>
      </c>
      <c r="R292">
        <v>124354.01745329118</v>
      </c>
    </row>
    <row r="293" spans="1:18" x14ac:dyDescent="0.25">
      <c r="A293">
        <v>5</v>
      </c>
      <c r="B293">
        <v>5504</v>
      </c>
      <c r="C293" t="s">
        <v>798</v>
      </c>
      <c r="D293" t="s">
        <v>1238</v>
      </c>
      <c r="E293">
        <v>4</v>
      </c>
      <c r="F293" t="s">
        <v>13829</v>
      </c>
      <c r="G293">
        <v>1</v>
      </c>
      <c r="H293" t="s">
        <v>8278</v>
      </c>
      <c r="I293">
        <v>1</v>
      </c>
      <c r="J293" t="s">
        <v>13769</v>
      </c>
      <c r="K293" t="s">
        <v>13780</v>
      </c>
      <c r="L293">
        <v>270103</v>
      </c>
      <c r="M293" t="s">
        <v>13539</v>
      </c>
      <c r="N293">
        <v>270103008</v>
      </c>
      <c r="O293" t="s">
        <v>13734</v>
      </c>
      <c r="P293">
        <v>0</v>
      </c>
      <c r="Q293">
        <v>28753.520545686519</v>
      </c>
      <c r="R293">
        <v>103347.7332689241</v>
      </c>
    </row>
    <row r="294" spans="1:18" x14ac:dyDescent="0.25">
      <c r="A294">
        <v>5</v>
      </c>
      <c r="B294">
        <v>5504</v>
      </c>
      <c r="C294" t="s">
        <v>798</v>
      </c>
      <c r="D294" t="s">
        <v>1238</v>
      </c>
      <c r="E294">
        <v>4</v>
      </c>
      <c r="F294" t="s">
        <v>13829</v>
      </c>
      <c r="G294">
        <v>1</v>
      </c>
      <c r="H294" t="s">
        <v>8278</v>
      </c>
      <c r="I294">
        <v>1</v>
      </c>
      <c r="J294" t="s">
        <v>13769</v>
      </c>
      <c r="K294" t="s">
        <v>13781</v>
      </c>
      <c r="L294">
        <v>270103</v>
      </c>
      <c r="M294" t="s">
        <v>13539</v>
      </c>
      <c r="N294">
        <v>270103008</v>
      </c>
      <c r="O294" t="s">
        <v>13734</v>
      </c>
      <c r="P294">
        <v>0</v>
      </c>
      <c r="Q294">
        <v>0</v>
      </c>
      <c r="R294">
        <v>21006.284184367072</v>
      </c>
    </row>
    <row r="295" spans="1:18" x14ac:dyDescent="0.25">
      <c r="A295">
        <v>5</v>
      </c>
      <c r="B295">
        <v>5506</v>
      </c>
      <c r="C295" t="s">
        <v>798</v>
      </c>
      <c r="D295" t="s">
        <v>1241</v>
      </c>
      <c r="E295">
        <v>1</v>
      </c>
      <c r="F295" t="s">
        <v>13826</v>
      </c>
      <c r="G295">
        <v>1</v>
      </c>
      <c r="H295" t="s">
        <v>8278</v>
      </c>
      <c r="I295">
        <v>1</v>
      </c>
      <c r="J295" t="s">
        <v>13769</v>
      </c>
      <c r="K295" t="s">
        <v>13770</v>
      </c>
      <c r="L295">
        <v>270103</v>
      </c>
      <c r="M295" t="s">
        <v>13539</v>
      </c>
      <c r="N295">
        <v>270103008</v>
      </c>
      <c r="O295" t="s">
        <v>13734</v>
      </c>
      <c r="P295">
        <v>0</v>
      </c>
      <c r="Q295">
        <v>18971.391548377724</v>
      </c>
      <c r="R295">
        <v>0</v>
      </c>
    </row>
    <row r="296" spans="1:18" x14ac:dyDescent="0.25">
      <c r="A296">
        <v>5</v>
      </c>
      <c r="B296">
        <v>5506</v>
      </c>
      <c r="C296" t="s">
        <v>798</v>
      </c>
      <c r="D296" t="s">
        <v>1241</v>
      </c>
      <c r="E296">
        <v>2</v>
      </c>
      <c r="F296" t="s">
        <v>13827</v>
      </c>
      <c r="G296">
        <v>2</v>
      </c>
      <c r="H296" t="s">
        <v>13773</v>
      </c>
      <c r="I296">
        <v>1</v>
      </c>
      <c r="J296" t="s">
        <v>13769</v>
      </c>
      <c r="K296" t="s">
        <v>13774</v>
      </c>
      <c r="L296">
        <v>270103</v>
      </c>
      <c r="M296" t="s">
        <v>13539</v>
      </c>
      <c r="N296">
        <v>270103008</v>
      </c>
      <c r="O296" t="s">
        <v>13734</v>
      </c>
      <c r="P296">
        <v>0</v>
      </c>
      <c r="Q296">
        <v>18971.391548377724</v>
      </c>
      <c r="R296">
        <v>0</v>
      </c>
    </row>
    <row r="297" spans="1:18" x14ac:dyDescent="0.25">
      <c r="A297">
        <v>5</v>
      </c>
      <c r="B297">
        <v>5506</v>
      </c>
      <c r="C297" t="s">
        <v>798</v>
      </c>
      <c r="D297" t="s">
        <v>1241</v>
      </c>
      <c r="E297">
        <v>3</v>
      </c>
      <c r="F297" t="s">
        <v>13828</v>
      </c>
      <c r="G297">
        <v>1</v>
      </c>
      <c r="H297" t="s">
        <v>8278</v>
      </c>
      <c r="I297">
        <v>1</v>
      </c>
      <c r="J297" t="s">
        <v>13769</v>
      </c>
      <c r="K297" t="s">
        <v>13777</v>
      </c>
      <c r="L297">
        <v>270103</v>
      </c>
      <c r="M297" t="s">
        <v>13539</v>
      </c>
      <c r="N297">
        <v>270103008</v>
      </c>
      <c r="O297" t="s">
        <v>13734</v>
      </c>
      <c r="P297">
        <v>0</v>
      </c>
      <c r="Q297">
        <v>18971.391548377724</v>
      </c>
      <c r="R297">
        <v>0</v>
      </c>
    </row>
    <row r="298" spans="1:18" x14ac:dyDescent="0.25">
      <c r="A298">
        <v>5</v>
      </c>
      <c r="B298">
        <v>5506</v>
      </c>
      <c r="C298" t="s">
        <v>798</v>
      </c>
      <c r="D298" t="s">
        <v>1241</v>
      </c>
      <c r="E298">
        <v>4</v>
      </c>
      <c r="F298" t="s">
        <v>13829</v>
      </c>
      <c r="G298">
        <v>1</v>
      </c>
      <c r="H298" t="s">
        <v>8278</v>
      </c>
      <c r="I298">
        <v>1</v>
      </c>
      <c r="J298" t="s">
        <v>13769</v>
      </c>
      <c r="K298" t="s">
        <v>13780</v>
      </c>
      <c r="L298">
        <v>270103</v>
      </c>
      <c r="M298" t="s">
        <v>13539</v>
      </c>
      <c r="N298">
        <v>270103008</v>
      </c>
      <c r="O298" t="s">
        <v>13734</v>
      </c>
      <c r="P298">
        <v>0</v>
      </c>
      <c r="Q298">
        <v>18971.391548377724</v>
      </c>
      <c r="R298">
        <v>0</v>
      </c>
    </row>
    <row r="299" spans="1:18" x14ac:dyDescent="0.25">
      <c r="A299">
        <v>5</v>
      </c>
      <c r="B299">
        <v>5601</v>
      </c>
      <c r="C299" t="s">
        <v>798</v>
      </c>
      <c r="D299" t="s">
        <v>1244</v>
      </c>
      <c r="E299">
        <v>1</v>
      </c>
      <c r="F299" t="s">
        <v>13826</v>
      </c>
      <c r="G299">
        <v>1</v>
      </c>
      <c r="H299" t="s">
        <v>8278</v>
      </c>
      <c r="I299">
        <v>1</v>
      </c>
      <c r="J299" t="s">
        <v>13769</v>
      </c>
      <c r="K299" t="s">
        <v>13770</v>
      </c>
      <c r="L299">
        <v>270103</v>
      </c>
      <c r="M299" t="s">
        <v>13539</v>
      </c>
      <c r="N299">
        <v>270103008</v>
      </c>
      <c r="O299" t="s">
        <v>13734</v>
      </c>
      <c r="P299">
        <v>28390.728404855308</v>
      </c>
      <c r="Q299">
        <v>32979.979700809425</v>
      </c>
      <c r="R299">
        <v>35995.391524496335</v>
      </c>
    </row>
    <row r="300" spans="1:18" x14ac:dyDescent="0.25">
      <c r="A300">
        <v>5</v>
      </c>
      <c r="B300">
        <v>5601</v>
      </c>
      <c r="C300" t="s">
        <v>798</v>
      </c>
      <c r="D300" t="s">
        <v>1244</v>
      </c>
      <c r="E300">
        <v>1</v>
      </c>
      <c r="F300" t="s">
        <v>13826</v>
      </c>
      <c r="G300">
        <v>1</v>
      </c>
      <c r="H300" t="s">
        <v>8278</v>
      </c>
      <c r="I300">
        <v>1</v>
      </c>
      <c r="J300" t="s">
        <v>13769</v>
      </c>
      <c r="K300" t="s">
        <v>13771</v>
      </c>
      <c r="L300">
        <v>270103</v>
      </c>
      <c r="M300" t="s">
        <v>13539</v>
      </c>
      <c r="N300">
        <v>270103008</v>
      </c>
      <c r="O300" t="s">
        <v>13734</v>
      </c>
      <c r="P300">
        <v>2358.1061256425023</v>
      </c>
      <c r="Q300">
        <v>7871.2404685783049</v>
      </c>
      <c r="R300">
        <v>11580.716362030496</v>
      </c>
    </row>
    <row r="301" spans="1:18" x14ac:dyDescent="0.25">
      <c r="A301">
        <v>5</v>
      </c>
      <c r="B301">
        <v>5601</v>
      </c>
      <c r="C301" t="s">
        <v>798</v>
      </c>
      <c r="D301" t="s">
        <v>1244</v>
      </c>
      <c r="E301">
        <v>2</v>
      </c>
      <c r="F301" t="s">
        <v>13827</v>
      </c>
      <c r="G301">
        <v>2</v>
      </c>
      <c r="H301" t="s">
        <v>13773</v>
      </c>
      <c r="I301">
        <v>1</v>
      </c>
      <c r="J301" t="s">
        <v>13769</v>
      </c>
      <c r="K301" t="s">
        <v>13774</v>
      </c>
      <c r="L301">
        <v>270103</v>
      </c>
      <c r="M301" t="s">
        <v>13539</v>
      </c>
      <c r="N301">
        <v>270103008</v>
      </c>
      <c r="O301" t="s">
        <v>13734</v>
      </c>
      <c r="P301">
        <v>23305.043304391293</v>
      </c>
      <c r="Q301">
        <v>32979.979700809425</v>
      </c>
      <c r="R301">
        <v>31764.843623435514</v>
      </c>
    </row>
    <row r="302" spans="1:18" x14ac:dyDescent="0.25">
      <c r="A302">
        <v>5</v>
      </c>
      <c r="B302">
        <v>5601</v>
      </c>
      <c r="C302" t="s">
        <v>798</v>
      </c>
      <c r="D302" t="s">
        <v>1244</v>
      </c>
      <c r="E302">
        <v>2</v>
      </c>
      <c r="F302" t="s">
        <v>13827</v>
      </c>
      <c r="G302">
        <v>2</v>
      </c>
      <c r="H302" t="s">
        <v>13773</v>
      </c>
      <c r="I302">
        <v>1</v>
      </c>
      <c r="J302" t="s">
        <v>13769</v>
      </c>
      <c r="K302" t="s">
        <v>13775</v>
      </c>
      <c r="L302">
        <v>270103</v>
      </c>
      <c r="M302" t="s">
        <v>13539</v>
      </c>
      <c r="N302">
        <v>270103008</v>
      </c>
      <c r="O302" t="s">
        <v>13734</v>
      </c>
      <c r="P302">
        <v>7443.7912261065167</v>
      </c>
      <c r="Q302">
        <v>7871.2404685783049</v>
      </c>
      <c r="R302">
        <v>15811.264263091309</v>
      </c>
    </row>
    <row r="303" spans="1:18" x14ac:dyDescent="0.25">
      <c r="A303">
        <v>5</v>
      </c>
      <c r="B303">
        <v>5601</v>
      </c>
      <c r="C303" t="s">
        <v>798</v>
      </c>
      <c r="D303" t="s">
        <v>1244</v>
      </c>
      <c r="E303">
        <v>3</v>
      </c>
      <c r="F303" t="s">
        <v>13828</v>
      </c>
      <c r="G303">
        <v>1</v>
      </c>
      <c r="H303" t="s">
        <v>8278</v>
      </c>
      <c r="I303">
        <v>1</v>
      </c>
      <c r="J303" t="s">
        <v>13769</v>
      </c>
      <c r="K303" t="s">
        <v>13777</v>
      </c>
      <c r="L303">
        <v>270103</v>
      </c>
      <c r="M303" t="s">
        <v>13539</v>
      </c>
      <c r="N303">
        <v>270103008</v>
      </c>
      <c r="O303" t="s">
        <v>13734</v>
      </c>
      <c r="P303">
        <v>30553.23125740304</v>
      </c>
      <c r="Q303">
        <v>35841.503295612514</v>
      </c>
      <c r="R303">
        <v>39820.131328220436</v>
      </c>
    </row>
    <row r="304" spans="1:18" x14ac:dyDescent="0.25">
      <c r="A304">
        <v>5</v>
      </c>
      <c r="B304">
        <v>5601</v>
      </c>
      <c r="C304" t="s">
        <v>798</v>
      </c>
      <c r="D304" t="s">
        <v>1244</v>
      </c>
      <c r="E304">
        <v>3</v>
      </c>
      <c r="F304" t="s">
        <v>13828</v>
      </c>
      <c r="G304">
        <v>1</v>
      </c>
      <c r="H304" t="s">
        <v>8278</v>
      </c>
      <c r="I304">
        <v>1</v>
      </c>
      <c r="J304" t="s">
        <v>13769</v>
      </c>
      <c r="K304" t="s">
        <v>13778</v>
      </c>
      <c r="L304">
        <v>270103</v>
      </c>
      <c r="M304" t="s">
        <v>13539</v>
      </c>
      <c r="N304">
        <v>270103008</v>
      </c>
      <c r="O304" t="s">
        <v>13734</v>
      </c>
      <c r="P304">
        <v>195.60327309476978</v>
      </c>
      <c r="Q304">
        <v>5009.7168737752008</v>
      </c>
      <c r="R304">
        <v>7755.9765583063881</v>
      </c>
    </row>
    <row r="305" spans="1:18" x14ac:dyDescent="0.25">
      <c r="A305">
        <v>5</v>
      </c>
      <c r="B305">
        <v>5601</v>
      </c>
      <c r="C305" t="s">
        <v>798</v>
      </c>
      <c r="D305" t="s">
        <v>1244</v>
      </c>
      <c r="E305">
        <v>4</v>
      </c>
      <c r="F305" t="s">
        <v>13829</v>
      </c>
      <c r="G305">
        <v>1</v>
      </c>
      <c r="H305" t="s">
        <v>8278</v>
      </c>
      <c r="I305">
        <v>1</v>
      </c>
      <c r="J305" t="s">
        <v>13769</v>
      </c>
      <c r="K305" t="s">
        <v>13780</v>
      </c>
      <c r="L305">
        <v>270103</v>
      </c>
      <c r="M305" t="s">
        <v>13539</v>
      </c>
      <c r="N305">
        <v>270103008</v>
      </c>
      <c r="O305" t="s">
        <v>13734</v>
      </c>
      <c r="P305">
        <v>28390.728404855308</v>
      </c>
      <c r="Q305">
        <v>32979.979700809425</v>
      </c>
      <c r="R305">
        <v>35995.391524496335</v>
      </c>
    </row>
    <row r="306" spans="1:18" x14ac:dyDescent="0.25">
      <c r="A306">
        <v>5</v>
      </c>
      <c r="B306">
        <v>5601</v>
      </c>
      <c r="C306" t="s">
        <v>798</v>
      </c>
      <c r="D306" t="s">
        <v>1244</v>
      </c>
      <c r="E306">
        <v>4</v>
      </c>
      <c r="F306" t="s">
        <v>13829</v>
      </c>
      <c r="G306">
        <v>1</v>
      </c>
      <c r="H306" t="s">
        <v>8278</v>
      </c>
      <c r="I306">
        <v>1</v>
      </c>
      <c r="J306" t="s">
        <v>13769</v>
      </c>
      <c r="K306" t="s">
        <v>13781</v>
      </c>
      <c r="L306">
        <v>270103</v>
      </c>
      <c r="M306" t="s">
        <v>13539</v>
      </c>
      <c r="N306">
        <v>270103008</v>
      </c>
      <c r="O306" t="s">
        <v>13734</v>
      </c>
      <c r="P306">
        <v>2358.1061256425023</v>
      </c>
      <c r="Q306">
        <v>7871.2404685783049</v>
      </c>
      <c r="R306">
        <v>11580.716362030496</v>
      </c>
    </row>
    <row r="307" spans="1:18" x14ac:dyDescent="0.25">
      <c r="A307">
        <v>5</v>
      </c>
      <c r="B307">
        <v>5602</v>
      </c>
      <c r="C307" t="s">
        <v>798</v>
      </c>
      <c r="D307" t="s">
        <v>1247</v>
      </c>
      <c r="E307">
        <v>1</v>
      </c>
      <c r="F307" t="s">
        <v>13826</v>
      </c>
      <c r="G307">
        <v>1</v>
      </c>
      <c r="H307" t="s">
        <v>8278</v>
      </c>
      <c r="I307">
        <v>1</v>
      </c>
      <c r="J307" t="s">
        <v>13769</v>
      </c>
      <c r="K307" t="s">
        <v>13770</v>
      </c>
      <c r="L307">
        <v>270103</v>
      </c>
      <c r="M307" t="s">
        <v>13539</v>
      </c>
      <c r="N307">
        <v>270103008</v>
      </c>
      <c r="O307" t="s">
        <v>13734</v>
      </c>
      <c r="P307">
        <v>0</v>
      </c>
      <c r="Q307">
        <v>40890.248136558614</v>
      </c>
      <c r="R307">
        <v>0</v>
      </c>
    </row>
    <row r="308" spans="1:18" x14ac:dyDescent="0.25">
      <c r="A308">
        <v>5</v>
      </c>
      <c r="B308">
        <v>5602</v>
      </c>
      <c r="C308" t="s">
        <v>798</v>
      </c>
      <c r="D308" t="s">
        <v>1247</v>
      </c>
      <c r="E308">
        <v>1</v>
      </c>
      <c r="F308" t="s">
        <v>13826</v>
      </c>
      <c r="G308">
        <v>1</v>
      </c>
      <c r="H308" t="s">
        <v>8278</v>
      </c>
      <c r="I308">
        <v>1</v>
      </c>
      <c r="J308" t="s">
        <v>13769</v>
      </c>
      <c r="K308" t="s">
        <v>13771</v>
      </c>
      <c r="L308">
        <v>270103</v>
      </c>
      <c r="M308" t="s">
        <v>13539</v>
      </c>
      <c r="N308">
        <v>270103008</v>
      </c>
      <c r="O308" t="s">
        <v>13734</v>
      </c>
      <c r="P308">
        <v>0</v>
      </c>
      <c r="Q308">
        <v>17174.249067828565</v>
      </c>
      <c r="R308">
        <v>0</v>
      </c>
    </row>
    <row r="309" spans="1:18" x14ac:dyDescent="0.25">
      <c r="A309">
        <v>5</v>
      </c>
      <c r="B309">
        <v>5602</v>
      </c>
      <c r="C309" t="s">
        <v>798</v>
      </c>
      <c r="D309" t="s">
        <v>1247</v>
      </c>
      <c r="E309">
        <v>2</v>
      </c>
      <c r="F309" t="s">
        <v>13827</v>
      </c>
      <c r="G309">
        <v>2</v>
      </c>
      <c r="H309" t="s">
        <v>13773</v>
      </c>
      <c r="I309">
        <v>1</v>
      </c>
      <c r="J309" t="s">
        <v>13769</v>
      </c>
      <c r="K309" t="s">
        <v>13774</v>
      </c>
      <c r="L309">
        <v>270103</v>
      </c>
      <c r="M309" t="s">
        <v>13539</v>
      </c>
      <c r="N309">
        <v>270103008</v>
      </c>
      <c r="O309" t="s">
        <v>13734</v>
      </c>
      <c r="P309">
        <v>0</v>
      </c>
      <c r="Q309">
        <v>40890.248136558614</v>
      </c>
      <c r="R309">
        <v>0</v>
      </c>
    </row>
    <row r="310" spans="1:18" x14ac:dyDescent="0.25">
      <c r="A310">
        <v>5</v>
      </c>
      <c r="B310">
        <v>5602</v>
      </c>
      <c r="C310" t="s">
        <v>798</v>
      </c>
      <c r="D310" t="s">
        <v>1247</v>
      </c>
      <c r="E310">
        <v>2</v>
      </c>
      <c r="F310" t="s">
        <v>13827</v>
      </c>
      <c r="G310">
        <v>2</v>
      </c>
      <c r="H310" t="s">
        <v>13773</v>
      </c>
      <c r="I310">
        <v>1</v>
      </c>
      <c r="J310" t="s">
        <v>13769</v>
      </c>
      <c r="K310" t="s">
        <v>13775</v>
      </c>
      <c r="L310">
        <v>270103</v>
      </c>
      <c r="M310" t="s">
        <v>13539</v>
      </c>
      <c r="N310">
        <v>270103008</v>
      </c>
      <c r="O310" t="s">
        <v>13734</v>
      </c>
      <c r="P310">
        <v>0</v>
      </c>
      <c r="Q310">
        <v>17174.249067828565</v>
      </c>
      <c r="R310">
        <v>0</v>
      </c>
    </row>
    <row r="311" spans="1:18" x14ac:dyDescent="0.25">
      <c r="A311">
        <v>5</v>
      </c>
      <c r="B311">
        <v>5602</v>
      </c>
      <c r="C311" t="s">
        <v>798</v>
      </c>
      <c r="D311" t="s">
        <v>1247</v>
      </c>
      <c r="E311">
        <v>3</v>
      </c>
      <c r="F311" t="s">
        <v>13828</v>
      </c>
      <c r="G311">
        <v>1</v>
      </c>
      <c r="H311" t="s">
        <v>8278</v>
      </c>
      <c r="I311">
        <v>1</v>
      </c>
      <c r="J311" t="s">
        <v>13769</v>
      </c>
      <c r="K311" t="s">
        <v>13777</v>
      </c>
      <c r="L311">
        <v>270103</v>
      </c>
      <c r="M311" t="s">
        <v>13539</v>
      </c>
      <c r="N311">
        <v>270103008</v>
      </c>
      <c r="O311" t="s">
        <v>13734</v>
      </c>
      <c r="P311">
        <v>0</v>
      </c>
      <c r="Q311">
        <v>58064.497204387175</v>
      </c>
      <c r="R311">
        <v>0</v>
      </c>
    </row>
    <row r="312" spans="1:18" x14ac:dyDescent="0.25">
      <c r="A312">
        <v>5</v>
      </c>
      <c r="B312">
        <v>5602</v>
      </c>
      <c r="C312" t="s">
        <v>798</v>
      </c>
      <c r="D312" t="s">
        <v>1247</v>
      </c>
      <c r="E312">
        <v>4</v>
      </c>
      <c r="F312" t="s">
        <v>13829</v>
      </c>
      <c r="G312">
        <v>1</v>
      </c>
      <c r="H312" t="s">
        <v>8278</v>
      </c>
      <c r="I312">
        <v>1</v>
      </c>
      <c r="J312" t="s">
        <v>13769</v>
      </c>
      <c r="K312" t="s">
        <v>13780</v>
      </c>
      <c r="L312">
        <v>270103</v>
      </c>
      <c r="M312" t="s">
        <v>13539</v>
      </c>
      <c r="N312">
        <v>270103008</v>
      </c>
      <c r="O312" t="s">
        <v>13734</v>
      </c>
      <c r="P312">
        <v>0</v>
      </c>
      <c r="Q312">
        <v>40890.248136558614</v>
      </c>
      <c r="R312">
        <v>0</v>
      </c>
    </row>
    <row r="313" spans="1:18" x14ac:dyDescent="0.25">
      <c r="A313">
        <v>5</v>
      </c>
      <c r="B313">
        <v>5602</v>
      </c>
      <c r="C313" t="s">
        <v>798</v>
      </c>
      <c r="D313" t="s">
        <v>1247</v>
      </c>
      <c r="E313">
        <v>4</v>
      </c>
      <c r="F313" t="s">
        <v>13829</v>
      </c>
      <c r="G313">
        <v>1</v>
      </c>
      <c r="H313" t="s">
        <v>8278</v>
      </c>
      <c r="I313">
        <v>1</v>
      </c>
      <c r="J313" t="s">
        <v>13769</v>
      </c>
      <c r="K313" t="s">
        <v>13781</v>
      </c>
      <c r="L313">
        <v>270103</v>
      </c>
      <c r="M313" t="s">
        <v>13539</v>
      </c>
      <c r="N313">
        <v>270103008</v>
      </c>
      <c r="O313" t="s">
        <v>13734</v>
      </c>
      <c r="P313">
        <v>0</v>
      </c>
      <c r="Q313">
        <v>17174.249067828565</v>
      </c>
      <c r="R313">
        <v>0</v>
      </c>
    </row>
    <row r="314" spans="1:18" x14ac:dyDescent="0.25">
      <c r="A314">
        <v>5</v>
      </c>
      <c r="B314">
        <v>5603</v>
      </c>
      <c r="C314" t="s">
        <v>798</v>
      </c>
      <c r="D314" t="s">
        <v>1250</v>
      </c>
      <c r="E314">
        <v>1</v>
      </c>
      <c r="F314" t="s">
        <v>13826</v>
      </c>
      <c r="G314">
        <v>1</v>
      </c>
      <c r="H314" t="s">
        <v>8278</v>
      </c>
      <c r="I314">
        <v>1</v>
      </c>
      <c r="J314" t="s">
        <v>13769</v>
      </c>
      <c r="K314" t="s">
        <v>13770</v>
      </c>
      <c r="L314">
        <v>270103</v>
      </c>
      <c r="M314" t="s">
        <v>13539</v>
      </c>
      <c r="N314">
        <v>270103008</v>
      </c>
      <c r="O314" t="s">
        <v>13734</v>
      </c>
      <c r="P314">
        <v>0</v>
      </c>
      <c r="Q314">
        <v>54569.116949800926</v>
      </c>
      <c r="R314">
        <v>0</v>
      </c>
    </row>
    <row r="315" spans="1:18" x14ac:dyDescent="0.25">
      <c r="A315">
        <v>5</v>
      </c>
      <c r="B315">
        <v>5603</v>
      </c>
      <c r="C315" t="s">
        <v>798</v>
      </c>
      <c r="D315" t="s">
        <v>1250</v>
      </c>
      <c r="E315">
        <v>1</v>
      </c>
      <c r="F315" t="s">
        <v>13826</v>
      </c>
      <c r="G315">
        <v>1</v>
      </c>
      <c r="H315" t="s">
        <v>8278</v>
      </c>
      <c r="I315">
        <v>1</v>
      </c>
      <c r="J315" t="s">
        <v>13769</v>
      </c>
      <c r="K315" t="s">
        <v>13771</v>
      </c>
      <c r="L315">
        <v>270103</v>
      </c>
      <c r="M315" t="s">
        <v>13539</v>
      </c>
      <c r="N315">
        <v>270103008</v>
      </c>
      <c r="O315" t="s">
        <v>13734</v>
      </c>
      <c r="P315">
        <v>0</v>
      </c>
      <c r="Q315">
        <v>14124.277347643623</v>
      </c>
      <c r="R315">
        <v>0</v>
      </c>
    </row>
    <row r="316" spans="1:18" x14ac:dyDescent="0.25">
      <c r="A316">
        <v>5</v>
      </c>
      <c r="B316">
        <v>5603</v>
      </c>
      <c r="C316" t="s">
        <v>798</v>
      </c>
      <c r="D316" t="s">
        <v>1250</v>
      </c>
      <c r="E316">
        <v>2</v>
      </c>
      <c r="F316" t="s">
        <v>13827</v>
      </c>
      <c r="G316">
        <v>2</v>
      </c>
      <c r="H316" t="s">
        <v>13773</v>
      </c>
      <c r="I316">
        <v>1</v>
      </c>
      <c r="J316" t="s">
        <v>13769</v>
      </c>
      <c r="K316" t="s">
        <v>13774</v>
      </c>
      <c r="L316">
        <v>270103</v>
      </c>
      <c r="M316" t="s">
        <v>13539</v>
      </c>
      <c r="N316">
        <v>270103008</v>
      </c>
      <c r="O316" t="s">
        <v>13734</v>
      </c>
      <c r="P316">
        <v>0</v>
      </c>
      <c r="Q316">
        <v>54569.116949800926</v>
      </c>
      <c r="R316">
        <v>0</v>
      </c>
    </row>
    <row r="317" spans="1:18" x14ac:dyDescent="0.25">
      <c r="A317">
        <v>5</v>
      </c>
      <c r="B317">
        <v>5603</v>
      </c>
      <c r="C317" t="s">
        <v>798</v>
      </c>
      <c r="D317" t="s">
        <v>1250</v>
      </c>
      <c r="E317">
        <v>2</v>
      </c>
      <c r="F317" t="s">
        <v>13827</v>
      </c>
      <c r="G317">
        <v>2</v>
      </c>
      <c r="H317" t="s">
        <v>13773</v>
      </c>
      <c r="I317">
        <v>1</v>
      </c>
      <c r="J317" t="s">
        <v>13769</v>
      </c>
      <c r="K317" t="s">
        <v>13775</v>
      </c>
      <c r="L317">
        <v>270103</v>
      </c>
      <c r="M317" t="s">
        <v>13539</v>
      </c>
      <c r="N317">
        <v>270103008</v>
      </c>
      <c r="O317" t="s">
        <v>13734</v>
      </c>
      <c r="P317">
        <v>0</v>
      </c>
      <c r="Q317">
        <v>14124.277347643623</v>
      </c>
      <c r="R317">
        <v>0</v>
      </c>
    </row>
    <row r="318" spans="1:18" x14ac:dyDescent="0.25">
      <c r="A318">
        <v>5</v>
      </c>
      <c r="B318">
        <v>5603</v>
      </c>
      <c r="C318" t="s">
        <v>798</v>
      </c>
      <c r="D318" t="s">
        <v>1250</v>
      </c>
      <c r="E318">
        <v>3</v>
      </c>
      <c r="F318" t="s">
        <v>13828</v>
      </c>
      <c r="G318">
        <v>1</v>
      </c>
      <c r="H318" t="s">
        <v>8278</v>
      </c>
      <c r="I318">
        <v>1</v>
      </c>
      <c r="J318" t="s">
        <v>13769</v>
      </c>
      <c r="K318" t="s">
        <v>13777</v>
      </c>
      <c r="L318">
        <v>270103</v>
      </c>
      <c r="M318" t="s">
        <v>13539</v>
      </c>
      <c r="N318">
        <v>270103008</v>
      </c>
      <c r="O318" t="s">
        <v>13734</v>
      </c>
      <c r="P318">
        <v>0</v>
      </c>
      <c r="Q318">
        <v>68693.394297444553</v>
      </c>
      <c r="R318">
        <v>0</v>
      </c>
    </row>
    <row r="319" spans="1:18" x14ac:dyDescent="0.25">
      <c r="A319">
        <v>5</v>
      </c>
      <c r="B319">
        <v>5603</v>
      </c>
      <c r="C319" t="s">
        <v>798</v>
      </c>
      <c r="D319" t="s">
        <v>1250</v>
      </c>
      <c r="E319">
        <v>4</v>
      </c>
      <c r="F319" t="s">
        <v>13829</v>
      </c>
      <c r="G319">
        <v>1</v>
      </c>
      <c r="H319" t="s">
        <v>8278</v>
      </c>
      <c r="I319">
        <v>1</v>
      </c>
      <c r="J319" t="s">
        <v>13769</v>
      </c>
      <c r="K319" t="s">
        <v>13780</v>
      </c>
      <c r="L319">
        <v>270103</v>
      </c>
      <c r="M319" t="s">
        <v>13539</v>
      </c>
      <c r="N319">
        <v>270103008</v>
      </c>
      <c r="O319" t="s">
        <v>13734</v>
      </c>
      <c r="P319">
        <v>0</v>
      </c>
      <c r="Q319">
        <v>54569.116949800926</v>
      </c>
      <c r="R319">
        <v>0</v>
      </c>
    </row>
    <row r="320" spans="1:18" x14ac:dyDescent="0.25">
      <c r="A320">
        <v>5</v>
      </c>
      <c r="B320">
        <v>5603</v>
      </c>
      <c r="C320" t="s">
        <v>798</v>
      </c>
      <c r="D320" t="s">
        <v>1250</v>
      </c>
      <c r="E320">
        <v>4</v>
      </c>
      <c r="F320" t="s">
        <v>13829</v>
      </c>
      <c r="G320">
        <v>1</v>
      </c>
      <c r="H320" t="s">
        <v>8278</v>
      </c>
      <c r="I320">
        <v>1</v>
      </c>
      <c r="J320" t="s">
        <v>13769</v>
      </c>
      <c r="K320" t="s">
        <v>13781</v>
      </c>
      <c r="L320">
        <v>270103</v>
      </c>
      <c r="M320" t="s">
        <v>13539</v>
      </c>
      <c r="N320">
        <v>270103008</v>
      </c>
      <c r="O320" t="s">
        <v>13734</v>
      </c>
      <c r="P320">
        <v>0</v>
      </c>
      <c r="Q320">
        <v>14124.277347643623</v>
      </c>
      <c r="R320">
        <v>0</v>
      </c>
    </row>
    <row r="321" spans="1:18" x14ac:dyDescent="0.25">
      <c r="A321">
        <v>5</v>
      </c>
      <c r="B321">
        <v>5604</v>
      </c>
      <c r="C321" t="s">
        <v>798</v>
      </c>
      <c r="D321" t="s">
        <v>1253</v>
      </c>
      <c r="E321">
        <v>1</v>
      </c>
      <c r="F321" t="s">
        <v>13826</v>
      </c>
      <c r="G321">
        <v>1</v>
      </c>
      <c r="H321" t="s">
        <v>8278</v>
      </c>
      <c r="I321">
        <v>1</v>
      </c>
      <c r="J321" t="s">
        <v>13769</v>
      </c>
      <c r="K321" t="s">
        <v>13770</v>
      </c>
      <c r="L321">
        <v>270103</v>
      </c>
      <c r="M321" t="s">
        <v>13539</v>
      </c>
      <c r="N321">
        <v>270103008</v>
      </c>
      <c r="O321" t="s">
        <v>13734</v>
      </c>
      <c r="P321">
        <v>0</v>
      </c>
      <c r="Q321">
        <v>23789.031335810243</v>
      </c>
      <c r="R321">
        <v>0</v>
      </c>
    </row>
    <row r="322" spans="1:18" x14ac:dyDescent="0.25">
      <c r="A322">
        <v>5</v>
      </c>
      <c r="B322">
        <v>5604</v>
      </c>
      <c r="C322" t="s">
        <v>798</v>
      </c>
      <c r="D322" t="s">
        <v>1253</v>
      </c>
      <c r="E322">
        <v>2</v>
      </c>
      <c r="F322" t="s">
        <v>13827</v>
      </c>
      <c r="G322">
        <v>2</v>
      </c>
      <c r="H322" t="s">
        <v>13773</v>
      </c>
      <c r="I322">
        <v>1</v>
      </c>
      <c r="J322" t="s">
        <v>13769</v>
      </c>
      <c r="K322" t="s">
        <v>13774</v>
      </c>
      <c r="L322">
        <v>270103</v>
      </c>
      <c r="M322" t="s">
        <v>13539</v>
      </c>
      <c r="N322">
        <v>270103008</v>
      </c>
      <c r="O322" t="s">
        <v>13734</v>
      </c>
      <c r="P322">
        <v>0</v>
      </c>
      <c r="Q322">
        <v>23789.031335810243</v>
      </c>
      <c r="R322">
        <v>0</v>
      </c>
    </row>
    <row r="323" spans="1:18" x14ac:dyDescent="0.25">
      <c r="A323">
        <v>5</v>
      </c>
      <c r="B323">
        <v>5604</v>
      </c>
      <c r="C323" t="s">
        <v>798</v>
      </c>
      <c r="D323" t="s">
        <v>1253</v>
      </c>
      <c r="E323">
        <v>3</v>
      </c>
      <c r="F323" t="s">
        <v>13828</v>
      </c>
      <c r="G323">
        <v>1</v>
      </c>
      <c r="H323" t="s">
        <v>8278</v>
      </c>
      <c r="I323">
        <v>1</v>
      </c>
      <c r="J323" t="s">
        <v>13769</v>
      </c>
      <c r="K323" t="s">
        <v>13777</v>
      </c>
      <c r="L323">
        <v>270103</v>
      </c>
      <c r="M323" t="s">
        <v>13539</v>
      </c>
      <c r="N323">
        <v>270103008</v>
      </c>
      <c r="O323" t="s">
        <v>13734</v>
      </c>
      <c r="P323">
        <v>0</v>
      </c>
      <c r="Q323">
        <v>23789.031335810243</v>
      </c>
      <c r="R323">
        <v>0</v>
      </c>
    </row>
    <row r="324" spans="1:18" x14ac:dyDescent="0.25">
      <c r="A324">
        <v>5</v>
      </c>
      <c r="B324">
        <v>5604</v>
      </c>
      <c r="C324" t="s">
        <v>798</v>
      </c>
      <c r="D324" t="s">
        <v>1253</v>
      </c>
      <c r="E324">
        <v>4</v>
      </c>
      <c r="F324" t="s">
        <v>13829</v>
      </c>
      <c r="G324">
        <v>1</v>
      </c>
      <c r="H324" t="s">
        <v>8278</v>
      </c>
      <c r="I324">
        <v>1</v>
      </c>
      <c r="J324" t="s">
        <v>13769</v>
      </c>
      <c r="K324" t="s">
        <v>13780</v>
      </c>
      <c r="L324">
        <v>270103</v>
      </c>
      <c r="M324" t="s">
        <v>13539</v>
      </c>
      <c r="N324">
        <v>270103008</v>
      </c>
      <c r="O324" t="s">
        <v>13734</v>
      </c>
      <c r="P324">
        <v>0</v>
      </c>
      <c r="Q324">
        <v>23789.031335810243</v>
      </c>
      <c r="R324">
        <v>0</v>
      </c>
    </row>
    <row r="325" spans="1:18" x14ac:dyDescent="0.25">
      <c r="A325">
        <v>5</v>
      </c>
      <c r="B325">
        <v>5605</v>
      </c>
      <c r="C325" t="s">
        <v>798</v>
      </c>
      <c r="D325" t="s">
        <v>1256</v>
      </c>
      <c r="E325">
        <v>1</v>
      </c>
      <c r="F325" t="s">
        <v>13826</v>
      </c>
      <c r="G325">
        <v>1</v>
      </c>
      <c r="H325" t="s">
        <v>8278</v>
      </c>
      <c r="I325">
        <v>1</v>
      </c>
      <c r="J325" t="s">
        <v>13769</v>
      </c>
      <c r="K325" t="s">
        <v>13770</v>
      </c>
      <c r="L325">
        <v>270103</v>
      </c>
      <c r="M325" t="s">
        <v>13539</v>
      </c>
      <c r="N325">
        <v>270103008</v>
      </c>
      <c r="O325" t="s">
        <v>13734</v>
      </c>
      <c r="P325">
        <v>0</v>
      </c>
      <c r="Q325">
        <v>64180.496462548348</v>
      </c>
      <c r="R325">
        <v>0</v>
      </c>
    </row>
    <row r="326" spans="1:18" x14ac:dyDescent="0.25">
      <c r="A326">
        <v>5</v>
      </c>
      <c r="B326">
        <v>5605</v>
      </c>
      <c r="C326" t="s">
        <v>798</v>
      </c>
      <c r="D326" t="s">
        <v>1256</v>
      </c>
      <c r="E326">
        <v>1</v>
      </c>
      <c r="F326" t="s">
        <v>13826</v>
      </c>
      <c r="G326">
        <v>1</v>
      </c>
      <c r="H326" t="s">
        <v>8278</v>
      </c>
      <c r="I326">
        <v>1</v>
      </c>
      <c r="J326" t="s">
        <v>13769</v>
      </c>
      <c r="K326" t="s">
        <v>13771</v>
      </c>
      <c r="L326">
        <v>270103</v>
      </c>
      <c r="M326" t="s">
        <v>13539</v>
      </c>
      <c r="N326">
        <v>270103008</v>
      </c>
      <c r="O326" t="s">
        <v>13734</v>
      </c>
      <c r="P326">
        <v>0</v>
      </c>
      <c r="Q326">
        <v>17550.648963150827</v>
      </c>
      <c r="R326">
        <v>0</v>
      </c>
    </row>
    <row r="327" spans="1:18" x14ac:dyDescent="0.25">
      <c r="A327">
        <v>5</v>
      </c>
      <c r="B327">
        <v>5605</v>
      </c>
      <c r="C327" t="s">
        <v>798</v>
      </c>
      <c r="D327" t="s">
        <v>1256</v>
      </c>
      <c r="E327">
        <v>2</v>
      </c>
      <c r="F327" t="s">
        <v>13827</v>
      </c>
      <c r="G327">
        <v>2</v>
      </c>
      <c r="H327" t="s">
        <v>13773</v>
      </c>
      <c r="I327">
        <v>1</v>
      </c>
      <c r="J327" t="s">
        <v>13769</v>
      </c>
      <c r="K327" t="s">
        <v>13774</v>
      </c>
      <c r="L327">
        <v>270103</v>
      </c>
      <c r="M327" t="s">
        <v>13539</v>
      </c>
      <c r="N327">
        <v>270103008</v>
      </c>
      <c r="O327" t="s">
        <v>13734</v>
      </c>
      <c r="P327">
        <v>0</v>
      </c>
      <c r="Q327">
        <v>64180.496462548348</v>
      </c>
      <c r="R327">
        <v>0</v>
      </c>
    </row>
    <row r="328" spans="1:18" x14ac:dyDescent="0.25">
      <c r="A328">
        <v>5</v>
      </c>
      <c r="B328">
        <v>5605</v>
      </c>
      <c r="C328" t="s">
        <v>798</v>
      </c>
      <c r="D328" t="s">
        <v>1256</v>
      </c>
      <c r="E328">
        <v>2</v>
      </c>
      <c r="F328" t="s">
        <v>13827</v>
      </c>
      <c r="G328">
        <v>2</v>
      </c>
      <c r="H328" t="s">
        <v>13773</v>
      </c>
      <c r="I328">
        <v>1</v>
      </c>
      <c r="J328" t="s">
        <v>13769</v>
      </c>
      <c r="K328" t="s">
        <v>13775</v>
      </c>
      <c r="L328">
        <v>270103</v>
      </c>
      <c r="M328" t="s">
        <v>13539</v>
      </c>
      <c r="N328">
        <v>270103008</v>
      </c>
      <c r="O328" t="s">
        <v>13734</v>
      </c>
      <c r="P328">
        <v>0</v>
      </c>
      <c r="Q328">
        <v>17550.648963150827</v>
      </c>
      <c r="R328">
        <v>0</v>
      </c>
    </row>
    <row r="329" spans="1:18" x14ac:dyDescent="0.25">
      <c r="A329">
        <v>5</v>
      </c>
      <c r="B329">
        <v>5605</v>
      </c>
      <c r="C329" t="s">
        <v>798</v>
      </c>
      <c r="D329" t="s">
        <v>1256</v>
      </c>
      <c r="E329">
        <v>3</v>
      </c>
      <c r="F329" t="s">
        <v>13828</v>
      </c>
      <c r="G329">
        <v>1</v>
      </c>
      <c r="H329" t="s">
        <v>8278</v>
      </c>
      <c r="I329">
        <v>1</v>
      </c>
      <c r="J329" t="s">
        <v>13769</v>
      </c>
      <c r="K329" t="s">
        <v>13777</v>
      </c>
      <c r="L329">
        <v>270103</v>
      </c>
      <c r="M329" t="s">
        <v>13539</v>
      </c>
      <c r="N329">
        <v>270103008</v>
      </c>
      <c r="O329" t="s">
        <v>13734</v>
      </c>
      <c r="P329">
        <v>0</v>
      </c>
      <c r="Q329">
        <v>81731.145425699171</v>
      </c>
      <c r="R329">
        <v>0</v>
      </c>
    </row>
    <row r="330" spans="1:18" x14ac:dyDescent="0.25">
      <c r="A330">
        <v>5</v>
      </c>
      <c r="B330">
        <v>5605</v>
      </c>
      <c r="C330" t="s">
        <v>798</v>
      </c>
      <c r="D330" t="s">
        <v>1256</v>
      </c>
      <c r="E330">
        <v>4</v>
      </c>
      <c r="F330" t="s">
        <v>13829</v>
      </c>
      <c r="G330">
        <v>1</v>
      </c>
      <c r="H330" t="s">
        <v>8278</v>
      </c>
      <c r="I330">
        <v>1</v>
      </c>
      <c r="J330" t="s">
        <v>13769</v>
      </c>
      <c r="K330" t="s">
        <v>13780</v>
      </c>
      <c r="L330">
        <v>270103</v>
      </c>
      <c r="M330" t="s">
        <v>13539</v>
      </c>
      <c r="N330">
        <v>270103008</v>
      </c>
      <c r="O330" t="s">
        <v>13734</v>
      </c>
      <c r="P330">
        <v>0</v>
      </c>
      <c r="Q330">
        <v>64180.496462548348</v>
      </c>
      <c r="R330">
        <v>0</v>
      </c>
    </row>
    <row r="331" spans="1:18" x14ac:dyDescent="0.25">
      <c r="A331">
        <v>5</v>
      </c>
      <c r="B331">
        <v>5605</v>
      </c>
      <c r="C331" t="s">
        <v>798</v>
      </c>
      <c r="D331" t="s">
        <v>1256</v>
      </c>
      <c r="E331">
        <v>4</v>
      </c>
      <c r="F331" t="s">
        <v>13829</v>
      </c>
      <c r="G331">
        <v>1</v>
      </c>
      <c r="H331" t="s">
        <v>8278</v>
      </c>
      <c r="I331">
        <v>1</v>
      </c>
      <c r="J331" t="s">
        <v>13769</v>
      </c>
      <c r="K331" t="s">
        <v>13781</v>
      </c>
      <c r="L331">
        <v>270103</v>
      </c>
      <c r="M331" t="s">
        <v>13539</v>
      </c>
      <c r="N331">
        <v>270103008</v>
      </c>
      <c r="O331" t="s">
        <v>13734</v>
      </c>
      <c r="P331">
        <v>0</v>
      </c>
      <c r="Q331">
        <v>17550.648963150827</v>
      </c>
      <c r="R331">
        <v>0</v>
      </c>
    </row>
    <row r="332" spans="1:18" x14ac:dyDescent="0.25">
      <c r="A332">
        <v>5</v>
      </c>
      <c r="B332">
        <v>5606</v>
      </c>
      <c r="C332" t="s">
        <v>798</v>
      </c>
      <c r="D332" t="s">
        <v>1259</v>
      </c>
      <c r="E332">
        <v>1</v>
      </c>
      <c r="F332" t="s">
        <v>13826</v>
      </c>
      <c r="G332">
        <v>1</v>
      </c>
      <c r="H332" t="s">
        <v>8278</v>
      </c>
      <c r="I332">
        <v>1</v>
      </c>
      <c r="J332" t="s">
        <v>13769</v>
      </c>
      <c r="K332" t="s">
        <v>13770</v>
      </c>
      <c r="L332">
        <v>270103</v>
      </c>
      <c r="M332" t="s">
        <v>13539</v>
      </c>
      <c r="N332">
        <v>270103008</v>
      </c>
      <c r="O332" t="s">
        <v>13734</v>
      </c>
      <c r="P332">
        <v>0</v>
      </c>
      <c r="Q332">
        <v>37604.42821951145</v>
      </c>
      <c r="R332">
        <v>0</v>
      </c>
    </row>
    <row r="333" spans="1:18" x14ac:dyDescent="0.25">
      <c r="A333">
        <v>5</v>
      </c>
      <c r="B333">
        <v>5606</v>
      </c>
      <c r="C333" t="s">
        <v>798</v>
      </c>
      <c r="D333" t="s">
        <v>1259</v>
      </c>
      <c r="E333">
        <v>1</v>
      </c>
      <c r="F333" t="s">
        <v>13826</v>
      </c>
      <c r="G333">
        <v>1</v>
      </c>
      <c r="H333" t="s">
        <v>8278</v>
      </c>
      <c r="I333">
        <v>1</v>
      </c>
      <c r="J333" t="s">
        <v>13769</v>
      </c>
      <c r="K333" t="s">
        <v>13771</v>
      </c>
      <c r="L333">
        <v>270103</v>
      </c>
      <c r="M333" t="s">
        <v>13539</v>
      </c>
      <c r="N333">
        <v>270103008</v>
      </c>
      <c r="O333" t="s">
        <v>13734</v>
      </c>
      <c r="P333">
        <v>0</v>
      </c>
      <c r="Q333">
        <v>25437.235307950315</v>
      </c>
      <c r="R333">
        <v>0</v>
      </c>
    </row>
    <row r="334" spans="1:18" x14ac:dyDescent="0.25">
      <c r="A334">
        <v>5</v>
      </c>
      <c r="B334">
        <v>5606</v>
      </c>
      <c r="C334" t="s">
        <v>798</v>
      </c>
      <c r="D334" t="s">
        <v>1259</v>
      </c>
      <c r="E334">
        <v>2</v>
      </c>
      <c r="F334" t="s">
        <v>13827</v>
      </c>
      <c r="G334">
        <v>2</v>
      </c>
      <c r="H334" t="s">
        <v>13773</v>
      </c>
      <c r="I334">
        <v>1</v>
      </c>
      <c r="J334" t="s">
        <v>13769</v>
      </c>
      <c r="K334" t="s">
        <v>13774</v>
      </c>
      <c r="L334">
        <v>270103</v>
      </c>
      <c r="M334" t="s">
        <v>13539</v>
      </c>
      <c r="N334">
        <v>270103008</v>
      </c>
      <c r="O334" t="s">
        <v>13734</v>
      </c>
      <c r="P334">
        <v>0</v>
      </c>
      <c r="Q334">
        <v>37604.42821951145</v>
      </c>
      <c r="R334">
        <v>0</v>
      </c>
    </row>
    <row r="335" spans="1:18" x14ac:dyDescent="0.25">
      <c r="A335">
        <v>5</v>
      </c>
      <c r="B335">
        <v>5606</v>
      </c>
      <c r="C335" t="s">
        <v>798</v>
      </c>
      <c r="D335" t="s">
        <v>1259</v>
      </c>
      <c r="E335">
        <v>2</v>
      </c>
      <c r="F335" t="s">
        <v>13827</v>
      </c>
      <c r="G335">
        <v>2</v>
      </c>
      <c r="H335" t="s">
        <v>13773</v>
      </c>
      <c r="I335">
        <v>1</v>
      </c>
      <c r="J335" t="s">
        <v>13769</v>
      </c>
      <c r="K335" t="s">
        <v>13775</v>
      </c>
      <c r="L335">
        <v>270103</v>
      </c>
      <c r="M335" t="s">
        <v>13539</v>
      </c>
      <c r="N335">
        <v>270103008</v>
      </c>
      <c r="O335" t="s">
        <v>13734</v>
      </c>
      <c r="P335">
        <v>0</v>
      </c>
      <c r="Q335">
        <v>25437.235307950315</v>
      </c>
      <c r="R335">
        <v>0</v>
      </c>
    </row>
    <row r="336" spans="1:18" x14ac:dyDescent="0.25">
      <c r="A336">
        <v>5</v>
      </c>
      <c r="B336">
        <v>5606</v>
      </c>
      <c r="C336" t="s">
        <v>798</v>
      </c>
      <c r="D336" t="s">
        <v>1259</v>
      </c>
      <c r="E336">
        <v>3</v>
      </c>
      <c r="F336" t="s">
        <v>13828</v>
      </c>
      <c r="G336">
        <v>1</v>
      </c>
      <c r="H336" t="s">
        <v>8278</v>
      </c>
      <c r="I336">
        <v>1</v>
      </c>
      <c r="J336" t="s">
        <v>13769</v>
      </c>
      <c r="K336" t="s">
        <v>13777</v>
      </c>
      <c r="L336">
        <v>270103</v>
      </c>
      <c r="M336" t="s">
        <v>13539</v>
      </c>
      <c r="N336">
        <v>270103008</v>
      </c>
      <c r="O336" t="s">
        <v>13734</v>
      </c>
      <c r="P336">
        <v>0</v>
      </c>
      <c r="Q336">
        <v>63041.663527461773</v>
      </c>
      <c r="R336">
        <v>0</v>
      </c>
    </row>
    <row r="337" spans="1:18" x14ac:dyDescent="0.25">
      <c r="A337">
        <v>5</v>
      </c>
      <c r="B337">
        <v>5606</v>
      </c>
      <c r="C337" t="s">
        <v>798</v>
      </c>
      <c r="D337" t="s">
        <v>1259</v>
      </c>
      <c r="E337">
        <v>4</v>
      </c>
      <c r="F337" t="s">
        <v>13829</v>
      </c>
      <c r="G337">
        <v>1</v>
      </c>
      <c r="H337" t="s">
        <v>8278</v>
      </c>
      <c r="I337">
        <v>1</v>
      </c>
      <c r="J337" t="s">
        <v>13769</v>
      </c>
      <c r="K337" t="s">
        <v>13780</v>
      </c>
      <c r="L337">
        <v>270103</v>
      </c>
      <c r="M337" t="s">
        <v>13539</v>
      </c>
      <c r="N337">
        <v>270103008</v>
      </c>
      <c r="O337" t="s">
        <v>13734</v>
      </c>
      <c r="P337">
        <v>0</v>
      </c>
      <c r="Q337">
        <v>37604.42821951145</v>
      </c>
      <c r="R337">
        <v>0</v>
      </c>
    </row>
    <row r="338" spans="1:18" x14ac:dyDescent="0.25">
      <c r="A338">
        <v>5</v>
      </c>
      <c r="B338">
        <v>5606</v>
      </c>
      <c r="C338" t="s">
        <v>798</v>
      </c>
      <c r="D338" t="s">
        <v>1259</v>
      </c>
      <c r="E338">
        <v>4</v>
      </c>
      <c r="F338" t="s">
        <v>13829</v>
      </c>
      <c r="G338">
        <v>1</v>
      </c>
      <c r="H338" t="s">
        <v>8278</v>
      </c>
      <c r="I338">
        <v>1</v>
      </c>
      <c r="J338" t="s">
        <v>13769</v>
      </c>
      <c r="K338" t="s">
        <v>13781</v>
      </c>
      <c r="L338">
        <v>270103</v>
      </c>
      <c r="M338" t="s">
        <v>13539</v>
      </c>
      <c r="N338">
        <v>270103008</v>
      </c>
      <c r="O338" t="s">
        <v>13734</v>
      </c>
      <c r="P338">
        <v>0</v>
      </c>
      <c r="Q338">
        <v>25437.235307950315</v>
      </c>
      <c r="R338">
        <v>0</v>
      </c>
    </row>
    <row r="339" spans="1:18" x14ac:dyDescent="0.25">
      <c r="A339">
        <v>5</v>
      </c>
      <c r="B339">
        <v>5701</v>
      </c>
      <c r="C339" t="s">
        <v>798</v>
      </c>
      <c r="D339" t="s">
        <v>1262</v>
      </c>
      <c r="E339">
        <v>1</v>
      </c>
      <c r="F339" t="s">
        <v>13826</v>
      </c>
      <c r="G339">
        <v>1</v>
      </c>
      <c r="H339" t="s">
        <v>8278</v>
      </c>
      <c r="I339">
        <v>1</v>
      </c>
      <c r="J339" t="s">
        <v>13769</v>
      </c>
      <c r="K339" t="s">
        <v>13770</v>
      </c>
      <c r="L339">
        <v>270103</v>
      </c>
      <c r="M339" t="s">
        <v>13539</v>
      </c>
      <c r="N339">
        <v>270103008</v>
      </c>
      <c r="O339" t="s">
        <v>13734</v>
      </c>
      <c r="P339">
        <v>19675.596623014026</v>
      </c>
      <c r="Q339">
        <v>37333.753850835623</v>
      </c>
      <c r="R339">
        <v>50099.553594959194</v>
      </c>
    </row>
    <row r="340" spans="1:18" x14ac:dyDescent="0.25">
      <c r="A340">
        <v>5</v>
      </c>
      <c r="B340">
        <v>5701</v>
      </c>
      <c r="C340" t="s">
        <v>798</v>
      </c>
      <c r="D340" t="s">
        <v>1262</v>
      </c>
      <c r="E340">
        <v>1</v>
      </c>
      <c r="F340" t="s">
        <v>13826</v>
      </c>
      <c r="G340">
        <v>1</v>
      </c>
      <c r="H340" t="s">
        <v>8278</v>
      </c>
      <c r="I340">
        <v>1</v>
      </c>
      <c r="J340" t="s">
        <v>13769</v>
      </c>
      <c r="K340" t="s">
        <v>13771</v>
      </c>
      <c r="L340">
        <v>270103</v>
      </c>
      <c r="M340" t="s">
        <v>13539</v>
      </c>
      <c r="N340">
        <v>270103008</v>
      </c>
      <c r="O340" t="s">
        <v>13734</v>
      </c>
      <c r="P340">
        <v>6377.7172106627668</v>
      </c>
      <c r="Q340">
        <v>13984.304798509149</v>
      </c>
      <c r="R340">
        <v>9729.380489132529</v>
      </c>
    </row>
    <row r="341" spans="1:18" x14ac:dyDescent="0.25">
      <c r="A341">
        <v>5</v>
      </c>
      <c r="B341">
        <v>5701</v>
      </c>
      <c r="C341" t="s">
        <v>798</v>
      </c>
      <c r="D341" t="s">
        <v>1262</v>
      </c>
      <c r="E341">
        <v>2</v>
      </c>
      <c r="F341" t="s">
        <v>13827</v>
      </c>
      <c r="G341">
        <v>2</v>
      </c>
      <c r="H341" t="s">
        <v>13773</v>
      </c>
      <c r="I341">
        <v>1</v>
      </c>
      <c r="J341" t="s">
        <v>13769</v>
      </c>
      <c r="K341" t="s">
        <v>13774</v>
      </c>
      <c r="L341">
        <v>270103</v>
      </c>
      <c r="M341" t="s">
        <v>13539</v>
      </c>
      <c r="N341">
        <v>270103008</v>
      </c>
      <c r="O341" t="s">
        <v>13734</v>
      </c>
      <c r="P341">
        <v>19675.596623014026</v>
      </c>
      <c r="Q341">
        <v>28479.175705528251</v>
      </c>
      <c r="R341">
        <v>46223.479297783102</v>
      </c>
    </row>
    <row r="342" spans="1:18" x14ac:dyDescent="0.25">
      <c r="A342">
        <v>5</v>
      </c>
      <c r="B342">
        <v>5701</v>
      </c>
      <c r="C342" t="s">
        <v>798</v>
      </c>
      <c r="D342" t="s">
        <v>1262</v>
      </c>
      <c r="E342">
        <v>2</v>
      </c>
      <c r="F342" t="s">
        <v>13827</v>
      </c>
      <c r="G342">
        <v>2</v>
      </c>
      <c r="H342" t="s">
        <v>13773</v>
      </c>
      <c r="I342">
        <v>1</v>
      </c>
      <c r="J342" t="s">
        <v>13769</v>
      </c>
      <c r="K342" t="s">
        <v>13775</v>
      </c>
      <c r="L342">
        <v>270103</v>
      </c>
      <c r="M342" t="s">
        <v>13539</v>
      </c>
      <c r="N342">
        <v>270103008</v>
      </c>
      <c r="O342" t="s">
        <v>13734</v>
      </c>
      <c r="P342">
        <v>6377.7172106627668</v>
      </c>
      <c r="Q342">
        <v>22838.882943816523</v>
      </c>
      <c r="R342">
        <v>13605.454786308626</v>
      </c>
    </row>
    <row r="343" spans="1:18" x14ac:dyDescent="0.25">
      <c r="A343">
        <v>5</v>
      </c>
      <c r="B343">
        <v>5701</v>
      </c>
      <c r="C343" t="s">
        <v>798</v>
      </c>
      <c r="D343" t="s">
        <v>1262</v>
      </c>
      <c r="E343">
        <v>3</v>
      </c>
      <c r="F343" t="s">
        <v>13828</v>
      </c>
      <c r="G343">
        <v>1</v>
      </c>
      <c r="H343" t="s">
        <v>8278</v>
      </c>
      <c r="I343">
        <v>1</v>
      </c>
      <c r="J343" t="s">
        <v>13769</v>
      </c>
      <c r="K343" t="s">
        <v>13777</v>
      </c>
      <c r="L343">
        <v>270103</v>
      </c>
      <c r="M343" t="s">
        <v>13539</v>
      </c>
      <c r="N343">
        <v>270103008</v>
      </c>
      <c r="O343" t="s">
        <v>13734</v>
      </c>
      <c r="P343">
        <v>21805.490926012098</v>
      </c>
      <c r="Q343">
        <v>51318.058649344763</v>
      </c>
      <c r="R343">
        <v>58149.19484356969</v>
      </c>
    </row>
    <row r="344" spans="1:18" x14ac:dyDescent="0.25">
      <c r="A344">
        <v>5</v>
      </c>
      <c r="B344">
        <v>5701</v>
      </c>
      <c r="C344" t="s">
        <v>798</v>
      </c>
      <c r="D344" t="s">
        <v>1262</v>
      </c>
      <c r="E344">
        <v>3</v>
      </c>
      <c r="F344" t="s">
        <v>13828</v>
      </c>
      <c r="G344">
        <v>1</v>
      </c>
      <c r="H344" t="s">
        <v>8278</v>
      </c>
      <c r="I344">
        <v>1</v>
      </c>
      <c r="J344" t="s">
        <v>13769</v>
      </c>
      <c r="K344" t="s">
        <v>13778</v>
      </c>
      <c r="L344">
        <v>270103</v>
      </c>
      <c r="M344" t="s">
        <v>13539</v>
      </c>
      <c r="N344">
        <v>270103008</v>
      </c>
      <c r="O344" t="s">
        <v>13734</v>
      </c>
      <c r="P344">
        <v>4247.8229076646949</v>
      </c>
      <c r="Q344">
        <v>0</v>
      </c>
      <c r="R344">
        <v>1679.7392405220519</v>
      </c>
    </row>
    <row r="345" spans="1:18" x14ac:dyDescent="0.25">
      <c r="A345">
        <v>5</v>
      </c>
      <c r="B345">
        <v>5701</v>
      </c>
      <c r="C345" t="s">
        <v>798</v>
      </c>
      <c r="D345" t="s">
        <v>1262</v>
      </c>
      <c r="E345">
        <v>4</v>
      </c>
      <c r="F345" t="s">
        <v>13829</v>
      </c>
      <c r="G345">
        <v>1</v>
      </c>
      <c r="H345" t="s">
        <v>8278</v>
      </c>
      <c r="I345">
        <v>1</v>
      </c>
      <c r="J345" t="s">
        <v>13769</v>
      </c>
      <c r="K345" t="s">
        <v>13780</v>
      </c>
      <c r="L345">
        <v>270103</v>
      </c>
      <c r="M345" t="s">
        <v>13539</v>
      </c>
      <c r="N345">
        <v>270103008</v>
      </c>
      <c r="O345" t="s">
        <v>13734</v>
      </c>
      <c r="P345">
        <v>19675.596623014026</v>
      </c>
      <c r="Q345">
        <v>37333.753850835623</v>
      </c>
      <c r="R345">
        <v>50099.553594959194</v>
      </c>
    </row>
    <row r="346" spans="1:18" x14ac:dyDescent="0.25">
      <c r="A346">
        <v>5</v>
      </c>
      <c r="B346">
        <v>5701</v>
      </c>
      <c r="C346" t="s">
        <v>798</v>
      </c>
      <c r="D346" t="s">
        <v>1262</v>
      </c>
      <c r="E346">
        <v>4</v>
      </c>
      <c r="F346" t="s">
        <v>13829</v>
      </c>
      <c r="G346">
        <v>1</v>
      </c>
      <c r="H346" t="s">
        <v>8278</v>
      </c>
      <c r="I346">
        <v>1</v>
      </c>
      <c r="J346" t="s">
        <v>13769</v>
      </c>
      <c r="K346" t="s">
        <v>13781</v>
      </c>
      <c r="L346">
        <v>270103</v>
      </c>
      <c r="M346" t="s">
        <v>13539</v>
      </c>
      <c r="N346">
        <v>270103008</v>
      </c>
      <c r="O346" t="s">
        <v>13734</v>
      </c>
      <c r="P346">
        <v>6377.7172106627668</v>
      </c>
      <c r="Q346">
        <v>13984.304798509149</v>
      </c>
      <c r="R346">
        <v>9729.380489132529</v>
      </c>
    </row>
    <row r="347" spans="1:18" x14ac:dyDescent="0.25">
      <c r="A347">
        <v>5</v>
      </c>
      <c r="B347">
        <v>5703</v>
      </c>
      <c r="C347" t="s">
        <v>798</v>
      </c>
      <c r="D347" t="s">
        <v>1268</v>
      </c>
      <c r="E347">
        <v>1</v>
      </c>
      <c r="F347" t="s">
        <v>13826</v>
      </c>
      <c r="G347">
        <v>1</v>
      </c>
      <c r="H347" t="s">
        <v>8278</v>
      </c>
      <c r="I347">
        <v>1</v>
      </c>
      <c r="J347" t="s">
        <v>13769</v>
      </c>
      <c r="K347" t="s">
        <v>13770</v>
      </c>
      <c r="L347">
        <v>270103</v>
      </c>
      <c r="M347" t="s">
        <v>13539</v>
      </c>
      <c r="N347">
        <v>270103008</v>
      </c>
      <c r="O347" t="s">
        <v>13734</v>
      </c>
      <c r="P347">
        <v>0</v>
      </c>
      <c r="Q347">
        <v>54211.145731398625</v>
      </c>
      <c r="R347">
        <v>0</v>
      </c>
    </row>
    <row r="348" spans="1:18" x14ac:dyDescent="0.25">
      <c r="A348">
        <v>5</v>
      </c>
      <c r="B348">
        <v>5703</v>
      </c>
      <c r="C348" t="s">
        <v>798</v>
      </c>
      <c r="D348" t="s">
        <v>1268</v>
      </c>
      <c r="E348">
        <v>1</v>
      </c>
      <c r="F348" t="s">
        <v>13826</v>
      </c>
      <c r="G348">
        <v>1</v>
      </c>
      <c r="H348" t="s">
        <v>8278</v>
      </c>
      <c r="I348">
        <v>1</v>
      </c>
      <c r="J348" t="s">
        <v>13769</v>
      </c>
      <c r="K348" t="s">
        <v>13771</v>
      </c>
      <c r="L348">
        <v>270103</v>
      </c>
      <c r="M348" t="s">
        <v>13539</v>
      </c>
      <c r="N348">
        <v>270103008</v>
      </c>
      <c r="O348" t="s">
        <v>13734</v>
      </c>
      <c r="P348">
        <v>0</v>
      </c>
      <c r="Q348">
        <v>35907.459771426053</v>
      </c>
      <c r="R348">
        <v>0</v>
      </c>
    </row>
    <row r="349" spans="1:18" x14ac:dyDescent="0.25">
      <c r="A349">
        <v>5</v>
      </c>
      <c r="B349">
        <v>5703</v>
      </c>
      <c r="C349" t="s">
        <v>798</v>
      </c>
      <c r="D349" t="s">
        <v>1268</v>
      </c>
      <c r="E349">
        <v>2</v>
      </c>
      <c r="F349" t="s">
        <v>13827</v>
      </c>
      <c r="G349">
        <v>2</v>
      </c>
      <c r="H349" t="s">
        <v>13773</v>
      </c>
      <c r="I349">
        <v>1</v>
      </c>
      <c r="J349" t="s">
        <v>13769</v>
      </c>
      <c r="K349" t="s">
        <v>13782</v>
      </c>
      <c r="L349">
        <v>270103</v>
      </c>
      <c r="M349" t="s">
        <v>13539</v>
      </c>
      <c r="N349">
        <v>270103008</v>
      </c>
      <c r="O349" t="s">
        <v>13734</v>
      </c>
      <c r="P349">
        <v>0</v>
      </c>
      <c r="Q349">
        <v>6475.5746867664475</v>
      </c>
      <c r="R349">
        <v>0</v>
      </c>
    </row>
    <row r="350" spans="1:18" x14ac:dyDescent="0.25">
      <c r="A350">
        <v>5</v>
      </c>
      <c r="B350">
        <v>5703</v>
      </c>
      <c r="C350" t="s">
        <v>798</v>
      </c>
      <c r="D350" t="s">
        <v>1268</v>
      </c>
      <c r="E350">
        <v>2</v>
      </c>
      <c r="F350" t="s">
        <v>13827</v>
      </c>
      <c r="G350">
        <v>2</v>
      </c>
      <c r="H350" t="s">
        <v>13773</v>
      </c>
      <c r="I350">
        <v>1</v>
      </c>
      <c r="J350" t="s">
        <v>13769</v>
      </c>
      <c r="K350" t="s">
        <v>13774</v>
      </c>
      <c r="L350">
        <v>270103</v>
      </c>
      <c r="M350" t="s">
        <v>13539</v>
      </c>
      <c r="N350">
        <v>270103008</v>
      </c>
      <c r="O350" t="s">
        <v>13734</v>
      </c>
      <c r="P350">
        <v>0</v>
      </c>
      <c r="Q350">
        <v>41178.028324598221</v>
      </c>
      <c r="R350">
        <v>0</v>
      </c>
    </row>
    <row r="351" spans="1:18" x14ac:dyDescent="0.25">
      <c r="A351">
        <v>5</v>
      </c>
      <c r="B351">
        <v>5703</v>
      </c>
      <c r="C351" t="s">
        <v>798</v>
      </c>
      <c r="D351" t="s">
        <v>1268</v>
      </c>
      <c r="E351">
        <v>2</v>
      </c>
      <c r="F351" t="s">
        <v>13827</v>
      </c>
      <c r="G351">
        <v>2</v>
      </c>
      <c r="H351" t="s">
        <v>13773</v>
      </c>
      <c r="I351">
        <v>1</v>
      </c>
      <c r="J351" t="s">
        <v>13769</v>
      </c>
      <c r="K351" t="s">
        <v>13775</v>
      </c>
      <c r="L351">
        <v>270103</v>
      </c>
      <c r="M351" t="s">
        <v>13539</v>
      </c>
      <c r="N351">
        <v>270103008</v>
      </c>
      <c r="O351" t="s">
        <v>13734</v>
      </c>
      <c r="P351">
        <v>0</v>
      </c>
      <c r="Q351">
        <v>42465.002491460007</v>
      </c>
      <c r="R351">
        <v>0</v>
      </c>
    </row>
    <row r="352" spans="1:18" x14ac:dyDescent="0.25">
      <c r="A352">
        <v>5</v>
      </c>
      <c r="B352">
        <v>5703</v>
      </c>
      <c r="C352" t="s">
        <v>798</v>
      </c>
      <c r="D352" t="s">
        <v>1268</v>
      </c>
      <c r="E352">
        <v>3</v>
      </c>
      <c r="F352" t="s">
        <v>13828</v>
      </c>
      <c r="G352">
        <v>1</v>
      </c>
      <c r="H352" t="s">
        <v>8278</v>
      </c>
      <c r="I352">
        <v>1</v>
      </c>
      <c r="J352" t="s">
        <v>13769</v>
      </c>
      <c r="K352" t="s">
        <v>13777</v>
      </c>
      <c r="L352">
        <v>270103</v>
      </c>
      <c r="M352" t="s">
        <v>13539</v>
      </c>
      <c r="N352">
        <v>270103008</v>
      </c>
      <c r="O352" t="s">
        <v>13734</v>
      </c>
      <c r="P352">
        <v>0</v>
      </c>
      <c r="Q352">
        <v>78228.597958403669</v>
      </c>
      <c r="R352">
        <v>0</v>
      </c>
    </row>
    <row r="353" spans="1:18" x14ac:dyDescent="0.25">
      <c r="A353">
        <v>5</v>
      </c>
      <c r="B353">
        <v>5703</v>
      </c>
      <c r="C353" t="s">
        <v>798</v>
      </c>
      <c r="D353" t="s">
        <v>1268</v>
      </c>
      <c r="E353">
        <v>3</v>
      </c>
      <c r="F353" t="s">
        <v>13828</v>
      </c>
      <c r="G353">
        <v>1</v>
      </c>
      <c r="H353" t="s">
        <v>8278</v>
      </c>
      <c r="I353">
        <v>1</v>
      </c>
      <c r="J353" t="s">
        <v>13769</v>
      </c>
      <c r="K353" t="s">
        <v>13778</v>
      </c>
      <c r="L353">
        <v>270103</v>
      </c>
      <c r="M353" t="s">
        <v>13539</v>
      </c>
      <c r="N353">
        <v>270103008</v>
      </c>
      <c r="O353" t="s">
        <v>13734</v>
      </c>
      <c r="P353">
        <v>0</v>
      </c>
      <c r="Q353">
        <v>11890.007544421018</v>
      </c>
      <c r="R353">
        <v>0</v>
      </c>
    </row>
    <row r="354" spans="1:18" x14ac:dyDescent="0.25">
      <c r="A354">
        <v>5</v>
      </c>
      <c r="B354">
        <v>5703</v>
      </c>
      <c r="C354" t="s">
        <v>798</v>
      </c>
      <c r="D354" t="s">
        <v>1268</v>
      </c>
      <c r="E354">
        <v>4</v>
      </c>
      <c r="F354" t="s">
        <v>13829</v>
      </c>
      <c r="G354">
        <v>1</v>
      </c>
      <c r="H354" t="s">
        <v>8278</v>
      </c>
      <c r="I354">
        <v>1</v>
      </c>
      <c r="J354" t="s">
        <v>13769</v>
      </c>
      <c r="K354" t="s">
        <v>13780</v>
      </c>
      <c r="L354">
        <v>270103</v>
      </c>
      <c r="M354" t="s">
        <v>13539</v>
      </c>
      <c r="N354">
        <v>270103008</v>
      </c>
      <c r="O354" t="s">
        <v>13734</v>
      </c>
      <c r="P354">
        <v>0</v>
      </c>
      <c r="Q354">
        <v>54211.145731398625</v>
      </c>
      <c r="R354">
        <v>0</v>
      </c>
    </row>
    <row r="355" spans="1:18" x14ac:dyDescent="0.25">
      <c r="A355">
        <v>5</v>
      </c>
      <c r="B355">
        <v>5703</v>
      </c>
      <c r="C355" t="s">
        <v>798</v>
      </c>
      <c r="D355" t="s">
        <v>1268</v>
      </c>
      <c r="E355">
        <v>4</v>
      </c>
      <c r="F355" t="s">
        <v>13829</v>
      </c>
      <c r="G355">
        <v>1</v>
      </c>
      <c r="H355" t="s">
        <v>8278</v>
      </c>
      <c r="I355">
        <v>1</v>
      </c>
      <c r="J355" t="s">
        <v>13769</v>
      </c>
      <c r="K355" t="s">
        <v>13781</v>
      </c>
      <c r="L355">
        <v>270103</v>
      </c>
      <c r="M355" t="s">
        <v>13539</v>
      </c>
      <c r="N355">
        <v>270103008</v>
      </c>
      <c r="O355" t="s">
        <v>13734</v>
      </c>
      <c r="P355">
        <v>0</v>
      </c>
      <c r="Q355">
        <v>35907.459771426053</v>
      </c>
      <c r="R355">
        <v>0</v>
      </c>
    </row>
    <row r="356" spans="1:18" x14ac:dyDescent="0.25">
      <c r="A356">
        <v>5</v>
      </c>
      <c r="B356">
        <v>5706</v>
      </c>
      <c r="C356" t="s">
        <v>798</v>
      </c>
      <c r="D356" t="s">
        <v>1277</v>
      </c>
      <c r="E356">
        <v>1</v>
      </c>
      <c r="F356" t="s">
        <v>13826</v>
      </c>
      <c r="G356">
        <v>1</v>
      </c>
      <c r="H356" t="s">
        <v>8278</v>
      </c>
      <c r="I356">
        <v>1</v>
      </c>
      <c r="J356" t="s">
        <v>13769</v>
      </c>
      <c r="K356" t="s">
        <v>13770</v>
      </c>
      <c r="L356">
        <v>270103</v>
      </c>
      <c r="M356" t="s">
        <v>13539</v>
      </c>
      <c r="N356">
        <v>270103008</v>
      </c>
      <c r="O356" t="s">
        <v>13734</v>
      </c>
      <c r="P356">
        <v>0</v>
      </c>
      <c r="Q356">
        <v>27874.039338482438</v>
      </c>
      <c r="R356">
        <v>0</v>
      </c>
    </row>
    <row r="357" spans="1:18" x14ac:dyDescent="0.25">
      <c r="A357">
        <v>5</v>
      </c>
      <c r="B357">
        <v>5706</v>
      </c>
      <c r="C357" t="s">
        <v>798</v>
      </c>
      <c r="D357" t="s">
        <v>1277</v>
      </c>
      <c r="E357">
        <v>2</v>
      </c>
      <c r="F357" t="s">
        <v>13827</v>
      </c>
      <c r="G357">
        <v>2</v>
      </c>
      <c r="H357" t="s">
        <v>13773</v>
      </c>
      <c r="I357">
        <v>1</v>
      </c>
      <c r="J357" t="s">
        <v>13769</v>
      </c>
      <c r="K357" t="s">
        <v>13774</v>
      </c>
      <c r="L357">
        <v>270103</v>
      </c>
      <c r="M357" t="s">
        <v>13539</v>
      </c>
      <c r="N357">
        <v>270103008</v>
      </c>
      <c r="O357" t="s">
        <v>13734</v>
      </c>
      <c r="P357">
        <v>0</v>
      </c>
      <c r="Q357">
        <v>12333.507651438025</v>
      </c>
      <c r="R357">
        <v>0</v>
      </c>
    </row>
    <row r="358" spans="1:18" x14ac:dyDescent="0.25">
      <c r="A358">
        <v>5</v>
      </c>
      <c r="B358">
        <v>5706</v>
      </c>
      <c r="C358" t="s">
        <v>798</v>
      </c>
      <c r="D358" t="s">
        <v>1277</v>
      </c>
      <c r="E358">
        <v>2</v>
      </c>
      <c r="F358" t="s">
        <v>13827</v>
      </c>
      <c r="G358">
        <v>2</v>
      </c>
      <c r="H358" t="s">
        <v>13773</v>
      </c>
      <c r="I358">
        <v>1</v>
      </c>
      <c r="J358" t="s">
        <v>13769</v>
      </c>
      <c r="K358" t="s">
        <v>13775</v>
      </c>
      <c r="L358">
        <v>270103</v>
      </c>
      <c r="M358" t="s">
        <v>13539</v>
      </c>
      <c r="N358">
        <v>270103008</v>
      </c>
      <c r="O358" t="s">
        <v>13734</v>
      </c>
      <c r="P358">
        <v>0</v>
      </c>
      <c r="Q358">
        <v>15540.531687044415</v>
      </c>
      <c r="R358">
        <v>0</v>
      </c>
    </row>
    <row r="359" spans="1:18" x14ac:dyDescent="0.25">
      <c r="A359">
        <v>5</v>
      </c>
      <c r="B359">
        <v>5706</v>
      </c>
      <c r="C359" t="s">
        <v>798</v>
      </c>
      <c r="D359" t="s">
        <v>1277</v>
      </c>
      <c r="E359">
        <v>3</v>
      </c>
      <c r="F359" t="s">
        <v>13828</v>
      </c>
      <c r="G359">
        <v>1</v>
      </c>
      <c r="H359" t="s">
        <v>8278</v>
      </c>
      <c r="I359">
        <v>1</v>
      </c>
      <c r="J359" t="s">
        <v>13769</v>
      </c>
      <c r="K359" t="s">
        <v>13777</v>
      </c>
      <c r="L359">
        <v>270103</v>
      </c>
      <c r="M359" t="s">
        <v>13539</v>
      </c>
      <c r="N359">
        <v>270103008</v>
      </c>
      <c r="O359" t="s">
        <v>13734</v>
      </c>
      <c r="P359">
        <v>0</v>
      </c>
      <c r="Q359">
        <v>27874.039338482438</v>
      </c>
      <c r="R359">
        <v>0</v>
      </c>
    </row>
    <row r="360" spans="1:18" x14ac:dyDescent="0.25">
      <c r="A360">
        <v>5</v>
      </c>
      <c r="B360">
        <v>5706</v>
      </c>
      <c r="C360" t="s">
        <v>798</v>
      </c>
      <c r="D360" t="s">
        <v>1277</v>
      </c>
      <c r="E360">
        <v>4</v>
      </c>
      <c r="F360" t="s">
        <v>13829</v>
      </c>
      <c r="G360">
        <v>1</v>
      </c>
      <c r="H360" t="s">
        <v>8278</v>
      </c>
      <c r="I360">
        <v>1</v>
      </c>
      <c r="J360" t="s">
        <v>13769</v>
      </c>
      <c r="K360" t="s">
        <v>13780</v>
      </c>
      <c r="L360">
        <v>270103</v>
      </c>
      <c r="M360" t="s">
        <v>13539</v>
      </c>
      <c r="N360">
        <v>270103008</v>
      </c>
      <c r="O360" t="s">
        <v>13734</v>
      </c>
      <c r="P360">
        <v>0</v>
      </c>
      <c r="Q360">
        <v>27874.039338482438</v>
      </c>
      <c r="R360">
        <v>0</v>
      </c>
    </row>
    <row r="361" spans="1:18" x14ac:dyDescent="0.25">
      <c r="A361">
        <v>5</v>
      </c>
      <c r="B361">
        <v>5801</v>
      </c>
      <c r="C361" t="s">
        <v>798</v>
      </c>
      <c r="D361" t="s">
        <v>1280</v>
      </c>
      <c r="E361">
        <v>1</v>
      </c>
      <c r="F361" t="s">
        <v>13826</v>
      </c>
      <c r="G361">
        <v>1</v>
      </c>
      <c r="H361" t="s">
        <v>8278</v>
      </c>
      <c r="I361">
        <v>1</v>
      </c>
      <c r="J361" t="s">
        <v>13769</v>
      </c>
      <c r="K361" t="s">
        <v>13770</v>
      </c>
      <c r="L361">
        <v>270103</v>
      </c>
      <c r="M361" t="s">
        <v>13539</v>
      </c>
      <c r="N361">
        <v>270103008</v>
      </c>
      <c r="O361" t="s">
        <v>13734</v>
      </c>
      <c r="P361">
        <v>22372.15862064399</v>
      </c>
      <c r="Q361">
        <v>28881.370229818556</v>
      </c>
      <c r="R361">
        <v>17847.224272498675</v>
      </c>
    </row>
    <row r="362" spans="1:18" x14ac:dyDescent="0.25">
      <c r="A362">
        <v>5</v>
      </c>
      <c r="B362">
        <v>5801</v>
      </c>
      <c r="C362" t="s">
        <v>798</v>
      </c>
      <c r="D362" t="s">
        <v>1280</v>
      </c>
      <c r="E362">
        <v>1</v>
      </c>
      <c r="F362" t="s">
        <v>13826</v>
      </c>
      <c r="G362">
        <v>1</v>
      </c>
      <c r="H362" t="s">
        <v>8278</v>
      </c>
      <c r="I362">
        <v>1</v>
      </c>
      <c r="J362" t="s">
        <v>13769</v>
      </c>
      <c r="K362" t="s">
        <v>13771</v>
      </c>
      <c r="L362">
        <v>270103</v>
      </c>
      <c r="M362" t="s">
        <v>13539</v>
      </c>
      <c r="N362">
        <v>270103008</v>
      </c>
      <c r="O362" t="s">
        <v>13734</v>
      </c>
      <c r="P362">
        <v>7066.2861607527129</v>
      </c>
      <c r="Q362">
        <v>3963.5062314046186</v>
      </c>
      <c r="R362">
        <v>3893.4100659868986</v>
      </c>
    </row>
    <row r="363" spans="1:18" x14ac:dyDescent="0.25">
      <c r="A363">
        <v>5</v>
      </c>
      <c r="B363">
        <v>5801</v>
      </c>
      <c r="C363" t="s">
        <v>798</v>
      </c>
      <c r="D363" t="s">
        <v>1280</v>
      </c>
      <c r="E363">
        <v>2</v>
      </c>
      <c r="F363" t="s">
        <v>13827</v>
      </c>
      <c r="G363">
        <v>2</v>
      </c>
      <c r="H363" t="s">
        <v>13773</v>
      </c>
      <c r="I363">
        <v>1</v>
      </c>
      <c r="J363" t="s">
        <v>13769</v>
      </c>
      <c r="K363" t="s">
        <v>13774</v>
      </c>
      <c r="L363">
        <v>270103</v>
      </c>
      <c r="M363" t="s">
        <v>13539</v>
      </c>
      <c r="N363">
        <v>270103008</v>
      </c>
      <c r="O363" t="s">
        <v>13734</v>
      </c>
      <c r="P363">
        <v>15333.682056850761</v>
      </c>
      <c r="Q363">
        <v>27671.499396225146</v>
      </c>
      <c r="R363">
        <v>16772.833720058028</v>
      </c>
    </row>
    <row r="364" spans="1:18" x14ac:dyDescent="0.25">
      <c r="A364">
        <v>5</v>
      </c>
      <c r="B364">
        <v>5801</v>
      </c>
      <c r="C364" t="s">
        <v>798</v>
      </c>
      <c r="D364" t="s">
        <v>1280</v>
      </c>
      <c r="E364">
        <v>2</v>
      </c>
      <c r="F364" t="s">
        <v>13827</v>
      </c>
      <c r="G364">
        <v>2</v>
      </c>
      <c r="H364" t="s">
        <v>13773</v>
      </c>
      <c r="I364">
        <v>1</v>
      </c>
      <c r="J364" t="s">
        <v>13769</v>
      </c>
      <c r="K364" t="s">
        <v>13775</v>
      </c>
      <c r="L364">
        <v>270103</v>
      </c>
      <c r="M364" t="s">
        <v>13539</v>
      </c>
      <c r="N364">
        <v>270103008</v>
      </c>
      <c r="O364" t="s">
        <v>13734</v>
      </c>
      <c r="P364">
        <v>14104.762724545943</v>
      </c>
      <c r="Q364">
        <v>5173.377064998027</v>
      </c>
      <c r="R364">
        <v>4967.8006184275446</v>
      </c>
    </row>
    <row r="365" spans="1:18" x14ac:dyDescent="0.25">
      <c r="A365">
        <v>5</v>
      </c>
      <c r="B365">
        <v>5801</v>
      </c>
      <c r="C365" t="s">
        <v>798</v>
      </c>
      <c r="D365" t="s">
        <v>1280</v>
      </c>
      <c r="E365">
        <v>3</v>
      </c>
      <c r="F365" t="s">
        <v>13828</v>
      </c>
      <c r="G365">
        <v>1</v>
      </c>
      <c r="H365" t="s">
        <v>8278</v>
      </c>
      <c r="I365">
        <v>1</v>
      </c>
      <c r="J365" t="s">
        <v>13769</v>
      </c>
      <c r="K365" t="s">
        <v>13777</v>
      </c>
      <c r="L365">
        <v>270103</v>
      </c>
      <c r="M365" t="s">
        <v>13539</v>
      </c>
      <c r="N365">
        <v>270103008</v>
      </c>
      <c r="O365" t="s">
        <v>13734</v>
      </c>
      <c r="P365">
        <v>29438.444781396705</v>
      </c>
      <c r="Q365">
        <v>31795.98070101102</v>
      </c>
      <c r="R365">
        <v>21740.634338485575</v>
      </c>
    </row>
    <row r="366" spans="1:18" x14ac:dyDescent="0.25">
      <c r="A366">
        <v>5</v>
      </c>
      <c r="B366">
        <v>5801</v>
      </c>
      <c r="C366" t="s">
        <v>798</v>
      </c>
      <c r="D366" t="s">
        <v>1280</v>
      </c>
      <c r="E366">
        <v>3</v>
      </c>
      <c r="F366" t="s">
        <v>13828</v>
      </c>
      <c r="G366">
        <v>1</v>
      </c>
      <c r="H366" t="s">
        <v>8278</v>
      </c>
      <c r="I366">
        <v>1</v>
      </c>
      <c r="J366" t="s">
        <v>13769</v>
      </c>
      <c r="K366" t="s">
        <v>13778</v>
      </c>
      <c r="L366">
        <v>270103</v>
      </c>
      <c r="M366" t="s">
        <v>13539</v>
      </c>
      <c r="N366">
        <v>270103008</v>
      </c>
      <c r="O366" t="s">
        <v>13734</v>
      </c>
      <c r="P366">
        <v>0</v>
      </c>
      <c r="Q366">
        <v>1048.8957602121591</v>
      </c>
      <c r="R366">
        <v>0</v>
      </c>
    </row>
    <row r="367" spans="1:18" x14ac:dyDescent="0.25">
      <c r="A367">
        <v>5</v>
      </c>
      <c r="B367">
        <v>5801</v>
      </c>
      <c r="C367" t="s">
        <v>798</v>
      </c>
      <c r="D367" t="s">
        <v>1280</v>
      </c>
      <c r="E367">
        <v>4</v>
      </c>
      <c r="F367" t="s">
        <v>13829</v>
      </c>
      <c r="G367">
        <v>1</v>
      </c>
      <c r="H367" t="s">
        <v>8278</v>
      </c>
      <c r="I367">
        <v>1</v>
      </c>
      <c r="J367" t="s">
        <v>13769</v>
      </c>
      <c r="K367" t="s">
        <v>13780</v>
      </c>
      <c r="L367">
        <v>270103</v>
      </c>
      <c r="M367" t="s">
        <v>13539</v>
      </c>
      <c r="N367">
        <v>270103008</v>
      </c>
      <c r="O367" t="s">
        <v>13734</v>
      </c>
      <c r="P367">
        <v>22372.15862064399</v>
      </c>
      <c r="Q367">
        <v>28881.370229818556</v>
      </c>
      <c r="R367">
        <v>17847.224272498675</v>
      </c>
    </row>
    <row r="368" spans="1:18" x14ac:dyDescent="0.25">
      <c r="A368">
        <v>5</v>
      </c>
      <c r="B368">
        <v>5801</v>
      </c>
      <c r="C368" t="s">
        <v>798</v>
      </c>
      <c r="D368" t="s">
        <v>1280</v>
      </c>
      <c r="E368">
        <v>4</v>
      </c>
      <c r="F368" t="s">
        <v>13829</v>
      </c>
      <c r="G368">
        <v>1</v>
      </c>
      <c r="H368" t="s">
        <v>8278</v>
      </c>
      <c r="I368">
        <v>1</v>
      </c>
      <c r="J368" t="s">
        <v>13769</v>
      </c>
      <c r="K368" t="s">
        <v>13781</v>
      </c>
      <c r="L368">
        <v>270103</v>
      </c>
      <c r="M368" t="s">
        <v>13539</v>
      </c>
      <c r="N368">
        <v>270103008</v>
      </c>
      <c r="O368" t="s">
        <v>13734</v>
      </c>
      <c r="P368">
        <v>7066.2861607527129</v>
      </c>
      <c r="Q368">
        <v>3963.5062314046186</v>
      </c>
      <c r="R368">
        <v>3893.4100659868986</v>
      </c>
    </row>
    <row r="369" spans="1:18" x14ac:dyDescent="0.25">
      <c r="A369">
        <v>5</v>
      </c>
      <c r="B369">
        <v>5802</v>
      </c>
      <c r="C369" t="s">
        <v>798</v>
      </c>
      <c r="D369" t="s">
        <v>1283</v>
      </c>
      <c r="E369">
        <v>1</v>
      </c>
      <c r="F369" t="s">
        <v>13826</v>
      </c>
      <c r="G369">
        <v>1</v>
      </c>
      <c r="H369" t="s">
        <v>8278</v>
      </c>
      <c r="I369">
        <v>1</v>
      </c>
      <c r="J369" t="s">
        <v>13769</v>
      </c>
      <c r="K369" t="s">
        <v>13770</v>
      </c>
      <c r="L369">
        <v>270103</v>
      </c>
      <c r="M369" t="s">
        <v>13539</v>
      </c>
      <c r="N369">
        <v>270103008</v>
      </c>
      <c r="O369" t="s">
        <v>13734</v>
      </c>
      <c r="P369">
        <v>20521.45214521452</v>
      </c>
      <c r="Q369">
        <v>16438.563123109943</v>
      </c>
      <c r="R369">
        <v>26658.681484435761</v>
      </c>
    </row>
    <row r="370" spans="1:18" x14ac:dyDescent="0.25">
      <c r="A370">
        <v>5</v>
      </c>
      <c r="B370">
        <v>5802</v>
      </c>
      <c r="C370" t="s">
        <v>798</v>
      </c>
      <c r="D370" t="s">
        <v>1283</v>
      </c>
      <c r="E370">
        <v>1</v>
      </c>
      <c r="F370" t="s">
        <v>13826</v>
      </c>
      <c r="G370">
        <v>1</v>
      </c>
      <c r="H370" t="s">
        <v>8278</v>
      </c>
      <c r="I370">
        <v>1</v>
      </c>
      <c r="J370" t="s">
        <v>13769</v>
      </c>
      <c r="K370" t="s">
        <v>13771</v>
      </c>
      <c r="L370">
        <v>270103</v>
      </c>
      <c r="M370" t="s">
        <v>13539</v>
      </c>
      <c r="N370">
        <v>270103008</v>
      </c>
      <c r="O370" t="s">
        <v>13734</v>
      </c>
      <c r="P370">
        <v>5025.302530253025</v>
      </c>
      <c r="Q370">
        <v>0</v>
      </c>
      <c r="R370">
        <v>3819.02024794216</v>
      </c>
    </row>
    <row r="371" spans="1:18" x14ac:dyDescent="0.25">
      <c r="A371">
        <v>5</v>
      </c>
      <c r="B371">
        <v>5802</v>
      </c>
      <c r="C371" t="s">
        <v>798</v>
      </c>
      <c r="D371" t="s">
        <v>1283</v>
      </c>
      <c r="E371">
        <v>2</v>
      </c>
      <c r="F371" t="s">
        <v>13827</v>
      </c>
      <c r="G371">
        <v>2</v>
      </c>
      <c r="H371" t="s">
        <v>13773</v>
      </c>
      <c r="I371">
        <v>1</v>
      </c>
      <c r="J371" t="s">
        <v>13769</v>
      </c>
      <c r="K371" t="s">
        <v>13774</v>
      </c>
      <c r="L371">
        <v>270103</v>
      </c>
      <c r="M371" t="s">
        <v>13539</v>
      </c>
      <c r="N371">
        <v>270103008</v>
      </c>
      <c r="O371" t="s">
        <v>13734</v>
      </c>
      <c r="P371">
        <v>20521.45214521452</v>
      </c>
      <c r="Q371">
        <v>16438.563123109943</v>
      </c>
      <c r="R371">
        <v>16623.840226111359</v>
      </c>
    </row>
    <row r="372" spans="1:18" x14ac:dyDescent="0.25">
      <c r="A372">
        <v>5</v>
      </c>
      <c r="B372">
        <v>5802</v>
      </c>
      <c r="C372" t="s">
        <v>798</v>
      </c>
      <c r="D372" t="s">
        <v>1283</v>
      </c>
      <c r="E372">
        <v>2</v>
      </c>
      <c r="F372" t="s">
        <v>13827</v>
      </c>
      <c r="G372">
        <v>2</v>
      </c>
      <c r="H372" t="s">
        <v>13773</v>
      </c>
      <c r="I372">
        <v>1</v>
      </c>
      <c r="J372" t="s">
        <v>13769</v>
      </c>
      <c r="K372" t="s">
        <v>13775</v>
      </c>
      <c r="L372">
        <v>270103</v>
      </c>
      <c r="M372" t="s">
        <v>13539</v>
      </c>
      <c r="N372">
        <v>270103008</v>
      </c>
      <c r="O372" t="s">
        <v>13734</v>
      </c>
      <c r="P372">
        <v>5025.302530253025</v>
      </c>
      <c r="Q372">
        <v>0</v>
      </c>
      <c r="R372">
        <v>13853.861506266563</v>
      </c>
    </row>
    <row r="373" spans="1:18" x14ac:dyDescent="0.25">
      <c r="A373">
        <v>5</v>
      </c>
      <c r="B373">
        <v>5802</v>
      </c>
      <c r="C373" t="s">
        <v>798</v>
      </c>
      <c r="D373" t="s">
        <v>1283</v>
      </c>
      <c r="E373">
        <v>3</v>
      </c>
      <c r="F373" t="s">
        <v>13828</v>
      </c>
      <c r="G373">
        <v>1</v>
      </c>
      <c r="H373" t="s">
        <v>8278</v>
      </c>
      <c r="I373">
        <v>1</v>
      </c>
      <c r="J373" t="s">
        <v>13769</v>
      </c>
      <c r="K373" t="s">
        <v>13777</v>
      </c>
      <c r="L373">
        <v>270103</v>
      </c>
      <c r="M373" t="s">
        <v>13539</v>
      </c>
      <c r="N373">
        <v>270103008</v>
      </c>
      <c r="O373" t="s">
        <v>13734</v>
      </c>
      <c r="P373">
        <v>25546.754675467546</v>
      </c>
      <c r="Q373">
        <v>16438.563123109943</v>
      </c>
      <c r="R373">
        <v>30477.701732377922</v>
      </c>
    </row>
    <row r="374" spans="1:18" x14ac:dyDescent="0.25">
      <c r="A374">
        <v>5</v>
      </c>
      <c r="B374">
        <v>5802</v>
      </c>
      <c r="C374" t="s">
        <v>798</v>
      </c>
      <c r="D374" t="s">
        <v>1283</v>
      </c>
      <c r="E374">
        <v>4</v>
      </c>
      <c r="F374" t="s">
        <v>13829</v>
      </c>
      <c r="G374">
        <v>1</v>
      </c>
      <c r="H374" t="s">
        <v>8278</v>
      </c>
      <c r="I374">
        <v>1</v>
      </c>
      <c r="J374" t="s">
        <v>13769</v>
      </c>
      <c r="K374" t="s">
        <v>13780</v>
      </c>
      <c r="L374">
        <v>270103</v>
      </c>
      <c r="M374" t="s">
        <v>13539</v>
      </c>
      <c r="N374">
        <v>270103008</v>
      </c>
      <c r="O374" t="s">
        <v>13734</v>
      </c>
      <c r="P374">
        <v>20521.45214521452</v>
      </c>
      <c r="Q374">
        <v>16438.563123109943</v>
      </c>
      <c r="R374">
        <v>26658.681484435761</v>
      </c>
    </row>
    <row r="375" spans="1:18" x14ac:dyDescent="0.25">
      <c r="A375">
        <v>5</v>
      </c>
      <c r="B375">
        <v>5802</v>
      </c>
      <c r="C375" t="s">
        <v>798</v>
      </c>
      <c r="D375" t="s">
        <v>1283</v>
      </c>
      <c r="E375">
        <v>4</v>
      </c>
      <c r="F375" t="s">
        <v>13829</v>
      </c>
      <c r="G375">
        <v>1</v>
      </c>
      <c r="H375" t="s">
        <v>8278</v>
      </c>
      <c r="I375">
        <v>1</v>
      </c>
      <c r="J375" t="s">
        <v>13769</v>
      </c>
      <c r="K375" t="s">
        <v>13781</v>
      </c>
      <c r="L375">
        <v>270103</v>
      </c>
      <c r="M375" t="s">
        <v>13539</v>
      </c>
      <c r="N375">
        <v>270103008</v>
      </c>
      <c r="O375" t="s">
        <v>13734</v>
      </c>
      <c r="P375">
        <v>5025.302530253025</v>
      </c>
      <c r="Q375">
        <v>0</v>
      </c>
      <c r="R375">
        <v>3819.02024794216</v>
      </c>
    </row>
    <row r="376" spans="1:18" x14ac:dyDescent="0.25">
      <c r="A376">
        <v>5</v>
      </c>
      <c r="B376">
        <v>5803</v>
      </c>
      <c r="C376" t="s">
        <v>798</v>
      </c>
      <c r="D376" t="s">
        <v>1286</v>
      </c>
      <c r="E376">
        <v>1</v>
      </c>
      <c r="F376" t="s">
        <v>13826</v>
      </c>
      <c r="G376">
        <v>1</v>
      </c>
      <c r="H376" t="s">
        <v>8278</v>
      </c>
      <c r="I376">
        <v>1</v>
      </c>
      <c r="J376" t="s">
        <v>13769</v>
      </c>
      <c r="K376" t="s">
        <v>13770</v>
      </c>
      <c r="L376">
        <v>270103</v>
      </c>
      <c r="M376" t="s">
        <v>13539</v>
      </c>
      <c r="N376">
        <v>270103008</v>
      </c>
      <c r="O376" t="s">
        <v>13734</v>
      </c>
      <c r="P376">
        <v>0</v>
      </c>
      <c r="Q376">
        <v>33644.683825670698</v>
      </c>
      <c r="R376">
        <v>0</v>
      </c>
    </row>
    <row r="377" spans="1:18" x14ac:dyDescent="0.25">
      <c r="A377">
        <v>5</v>
      </c>
      <c r="B377">
        <v>5803</v>
      </c>
      <c r="C377" t="s">
        <v>798</v>
      </c>
      <c r="D377" t="s">
        <v>1286</v>
      </c>
      <c r="E377">
        <v>2</v>
      </c>
      <c r="F377" t="s">
        <v>13827</v>
      </c>
      <c r="G377">
        <v>2</v>
      </c>
      <c r="H377" t="s">
        <v>13773</v>
      </c>
      <c r="I377">
        <v>1</v>
      </c>
      <c r="J377" t="s">
        <v>13769</v>
      </c>
      <c r="K377" t="s">
        <v>13774</v>
      </c>
      <c r="L377">
        <v>270103</v>
      </c>
      <c r="M377" t="s">
        <v>13539</v>
      </c>
      <c r="N377">
        <v>270103008</v>
      </c>
      <c r="O377" t="s">
        <v>13734</v>
      </c>
      <c r="P377">
        <v>0</v>
      </c>
      <c r="Q377">
        <v>33644.683825670698</v>
      </c>
      <c r="R377">
        <v>0</v>
      </c>
    </row>
    <row r="378" spans="1:18" x14ac:dyDescent="0.25">
      <c r="A378">
        <v>5</v>
      </c>
      <c r="B378">
        <v>5803</v>
      </c>
      <c r="C378" t="s">
        <v>798</v>
      </c>
      <c r="D378" t="s">
        <v>1286</v>
      </c>
      <c r="E378">
        <v>3</v>
      </c>
      <c r="F378" t="s">
        <v>13828</v>
      </c>
      <c r="G378">
        <v>1</v>
      </c>
      <c r="H378" t="s">
        <v>8278</v>
      </c>
      <c r="I378">
        <v>1</v>
      </c>
      <c r="J378" t="s">
        <v>13769</v>
      </c>
      <c r="K378" t="s">
        <v>13777</v>
      </c>
      <c r="L378">
        <v>270103</v>
      </c>
      <c r="M378" t="s">
        <v>13539</v>
      </c>
      <c r="N378">
        <v>270103008</v>
      </c>
      <c r="O378" t="s">
        <v>13734</v>
      </c>
      <c r="P378">
        <v>0</v>
      </c>
      <c r="Q378">
        <v>33644.683825670698</v>
      </c>
      <c r="R378">
        <v>0</v>
      </c>
    </row>
    <row r="379" spans="1:18" x14ac:dyDescent="0.25">
      <c r="A379">
        <v>5</v>
      </c>
      <c r="B379">
        <v>5803</v>
      </c>
      <c r="C379" t="s">
        <v>798</v>
      </c>
      <c r="D379" t="s">
        <v>1286</v>
      </c>
      <c r="E379">
        <v>4</v>
      </c>
      <c r="F379" t="s">
        <v>13829</v>
      </c>
      <c r="G379">
        <v>1</v>
      </c>
      <c r="H379" t="s">
        <v>8278</v>
      </c>
      <c r="I379">
        <v>1</v>
      </c>
      <c r="J379" t="s">
        <v>13769</v>
      </c>
      <c r="K379" t="s">
        <v>13780</v>
      </c>
      <c r="L379">
        <v>270103</v>
      </c>
      <c r="M379" t="s">
        <v>13539</v>
      </c>
      <c r="N379">
        <v>270103008</v>
      </c>
      <c r="O379" t="s">
        <v>13734</v>
      </c>
      <c r="P379">
        <v>0</v>
      </c>
      <c r="Q379">
        <v>33644.683825670698</v>
      </c>
      <c r="R379">
        <v>0</v>
      </c>
    </row>
    <row r="380" spans="1:18" x14ac:dyDescent="0.25">
      <c r="A380">
        <v>5</v>
      </c>
      <c r="B380">
        <v>5804</v>
      </c>
      <c r="C380" t="s">
        <v>798</v>
      </c>
      <c r="D380" t="s">
        <v>1289</v>
      </c>
      <c r="E380">
        <v>1</v>
      </c>
      <c r="F380" t="s">
        <v>13826</v>
      </c>
      <c r="G380">
        <v>1</v>
      </c>
      <c r="H380" t="s">
        <v>8278</v>
      </c>
      <c r="I380">
        <v>1</v>
      </c>
      <c r="J380" t="s">
        <v>13769</v>
      </c>
      <c r="K380" t="s">
        <v>13770</v>
      </c>
      <c r="L380">
        <v>270103</v>
      </c>
      <c r="M380" t="s">
        <v>13539</v>
      </c>
      <c r="N380">
        <v>270103008</v>
      </c>
      <c r="O380" t="s">
        <v>13734</v>
      </c>
      <c r="P380">
        <v>23982.869379014988</v>
      </c>
      <c r="Q380">
        <v>16513.508696563669</v>
      </c>
      <c r="R380">
        <v>29901.346594000996</v>
      </c>
    </row>
    <row r="381" spans="1:18" x14ac:dyDescent="0.25">
      <c r="A381">
        <v>5</v>
      </c>
      <c r="B381">
        <v>5804</v>
      </c>
      <c r="C381" t="s">
        <v>798</v>
      </c>
      <c r="D381" t="s">
        <v>1289</v>
      </c>
      <c r="E381">
        <v>1</v>
      </c>
      <c r="F381" t="s">
        <v>13826</v>
      </c>
      <c r="G381">
        <v>1</v>
      </c>
      <c r="H381" t="s">
        <v>8278</v>
      </c>
      <c r="I381">
        <v>1</v>
      </c>
      <c r="J381" t="s">
        <v>13769</v>
      </c>
      <c r="K381" t="s">
        <v>13771</v>
      </c>
      <c r="L381">
        <v>270103</v>
      </c>
      <c r="M381" t="s">
        <v>13539</v>
      </c>
      <c r="N381">
        <v>270103008</v>
      </c>
      <c r="O381" t="s">
        <v>13734</v>
      </c>
      <c r="P381">
        <v>3361.3863851401825</v>
      </c>
      <c r="Q381">
        <v>4224.5210898527484</v>
      </c>
      <c r="R381">
        <v>0</v>
      </c>
    </row>
    <row r="382" spans="1:18" x14ac:dyDescent="0.25">
      <c r="A382">
        <v>5</v>
      </c>
      <c r="B382">
        <v>5804</v>
      </c>
      <c r="C382" t="s">
        <v>798</v>
      </c>
      <c r="D382" t="s">
        <v>1289</v>
      </c>
      <c r="E382">
        <v>2</v>
      </c>
      <c r="F382" t="s">
        <v>13827</v>
      </c>
      <c r="G382">
        <v>2</v>
      </c>
      <c r="H382" t="s">
        <v>13773</v>
      </c>
      <c r="I382">
        <v>1</v>
      </c>
      <c r="J382" t="s">
        <v>13769</v>
      </c>
      <c r="K382" t="s">
        <v>13774</v>
      </c>
      <c r="L382">
        <v>270103</v>
      </c>
      <c r="M382" t="s">
        <v>13539</v>
      </c>
      <c r="N382">
        <v>270103008</v>
      </c>
      <c r="O382" t="s">
        <v>13734</v>
      </c>
      <c r="P382">
        <v>16664.176750825824</v>
      </c>
      <c r="Q382">
        <v>16513.508696563669</v>
      </c>
      <c r="R382">
        <v>27243.949095942382</v>
      </c>
    </row>
    <row r="383" spans="1:18" x14ac:dyDescent="0.25">
      <c r="A383">
        <v>5</v>
      </c>
      <c r="B383">
        <v>5804</v>
      </c>
      <c r="C383" t="s">
        <v>798</v>
      </c>
      <c r="D383" t="s">
        <v>1289</v>
      </c>
      <c r="E383">
        <v>2</v>
      </c>
      <c r="F383" t="s">
        <v>13827</v>
      </c>
      <c r="G383">
        <v>2</v>
      </c>
      <c r="H383" t="s">
        <v>13773</v>
      </c>
      <c r="I383">
        <v>1</v>
      </c>
      <c r="J383" t="s">
        <v>13769</v>
      </c>
      <c r="K383" t="s">
        <v>13775</v>
      </c>
      <c r="L383">
        <v>270103</v>
      </c>
      <c r="M383" t="s">
        <v>13539</v>
      </c>
      <c r="N383">
        <v>270103008</v>
      </c>
      <c r="O383" t="s">
        <v>13734</v>
      </c>
      <c r="P383">
        <v>10680.07901332935</v>
      </c>
      <c r="Q383">
        <v>4224.5210898527484</v>
      </c>
      <c r="R383">
        <v>2657.3974980586136</v>
      </c>
    </row>
    <row r="384" spans="1:18" x14ac:dyDescent="0.25">
      <c r="A384">
        <v>5</v>
      </c>
      <c r="B384">
        <v>5804</v>
      </c>
      <c r="C384" t="s">
        <v>798</v>
      </c>
      <c r="D384" t="s">
        <v>1289</v>
      </c>
      <c r="E384">
        <v>3</v>
      </c>
      <c r="F384" t="s">
        <v>13828</v>
      </c>
      <c r="G384">
        <v>1</v>
      </c>
      <c r="H384" t="s">
        <v>8278</v>
      </c>
      <c r="I384">
        <v>1</v>
      </c>
      <c r="J384" t="s">
        <v>13769</v>
      </c>
      <c r="K384" t="s">
        <v>13777</v>
      </c>
      <c r="L384">
        <v>270103</v>
      </c>
      <c r="M384" t="s">
        <v>13539</v>
      </c>
      <c r="N384">
        <v>270103008</v>
      </c>
      <c r="O384" t="s">
        <v>13734</v>
      </c>
      <c r="P384">
        <v>27344.255764155172</v>
      </c>
      <c r="Q384">
        <v>20158.821261132096</v>
      </c>
      <c r="R384">
        <v>29901.346594000996</v>
      </c>
    </row>
    <row r="385" spans="1:18" x14ac:dyDescent="0.25">
      <c r="A385">
        <v>5</v>
      </c>
      <c r="B385">
        <v>5804</v>
      </c>
      <c r="C385" t="s">
        <v>798</v>
      </c>
      <c r="D385" t="s">
        <v>1289</v>
      </c>
      <c r="E385">
        <v>3</v>
      </c>
      <c r="F385" t="s">
        <v>13828</v>
      </c>
      <c r="G385">
        <v>1</v>
      </c>
      <c r="H385" t="s">
        <v>8278</v>
      </c>
      <c r="I385">
        <v>1</v>
      </c>
      <c r="J385" t="s">
        <v>13769</v>
      </c>
      <c r="K385" t="s">
        <v>13778</v>
      </c>
      <c r="L385">
        <v>270103</v>
      </c>
      <c r="M385" t="s">
        <v>13539</v>
      </c>
      <c r="N385">
        <v>270103008</v>
      </c>
      <c r="O385" t="s">
        <v>13734</v>
      </c>
      <c r="P385">
        <v>0</v>
      </c>
      <c r="Q385">
        <v>579.20852528431556</v>
      </c>
      <c r="R385">
        <v>0</v>
      </c>
    </row>
    <row r="386" spans="1:18" x14ac:dyDescent="0.25">
      <c r="A386">
        <v>5</v>
      </c>
      <c r="B386">
        <v>5804</v>
      </c>
      <c r="C386" t="s">
        <v>798</v>
      </c>
      <c r="D386" t="s">
        <v>1289</v>
      </c>
      <c r="E386">
        <v>4</v>
      </c>
      <c r="F386" t="s">
        <v>13829</v>
      </c>
      <c r="G386">
        <v>1</v>
      </c>
      <c r="H386" t="s">
        <v>8278</v>
      </c>
      <c r="I386">
        <v>1</v>
      </c>
      <c r="J386" t="s">
        <v>13769</v>
      </c>
      <c r="K386" t="s">
        <v>13780</v>
      </c>
      <c r="L386">
        <v>270103</v>
      </c>
      <c r="M386" t="s">
        <v>13539</v>
      </c>
      <c r="N386">
        <v>270103008</v>
      </c>
      <c r="O386" t="s">
        <v>13734</v>
      </c>
      <c r="P386">
        <v>23982.869379014988</v>
      </c>
      <c r="Q386">
        <v>16513.508696563669</v>
      </c>
      <c r="R386">
        <v>29901.346594000996</v>
      </c>
    </row>
    <row r="387" spans="1:18" x14ac:dyDescent="0.25">
      <c r="A387">
        <v>5</v>
      </c>
      <c r="B387">
        <v>5804</v>
      </c>
      <c r="C387" t="s">
        <v>798</v>
      </c>
      <c r="D387" t="s">
        <v>1289</v>
      </c>
      <c r="E387">
        <v>4</v>
      </c>
      <c r="F387" t="s">
        <v>13829</v>
      </c>
      <c r="G387">
        <v>1</v>
      </c>
      <c r="H387" t="s">
        <v>8278</v>
      </c>
      <c r="I387">
        <v>1</v>
      </c>
      <c r="J387" t="s">
        <v>13769</v>
      </c>
      <c r="K387" t="s">
        <v>13781</v>
      </c>
      <c r="L387">
        <v>270103</v>
      </c>
      <c r="M387" t="s">
        <v>13539</v>
      </c>
      <c r="N387">
        <v>270103008</v>
      </c>
      <c r="O387" t="s">
        <v>13734</v>
      </c>
      <c r="P387">
        <v>3361.3863851401825</v>
      </c>
      <c r="Q387">
        <v>4224.5210898527484</v>
      </c>
      <c r="R387">
        <v>0</v>
      </c>
    </row>
    <row r="388" spans="1:18" x14ac:dyDescent="0.25">
      <c r="A388">
        <v>6</v>
      </c>
      <c r="B388">
        <v>6101</v>
      </c>
      <c r="C388" t="s">
        <v>1781</v>
      </c>
      <c r="D388" t="s">
        <v>1292</v>
      </c>
      <c r="E388">
        <v>1</v>
      </c>
      <c r="F388" t="s">
        <v>13826</v>
      </c>
      <c r="G388">
        <v>1</v>
      </c>
      <c r="H388" t="s">
        <v>8278</v>
      </c>
      <c r="I388">
        <v>1</v>
      </c>
      <c r="J388" t="s">
        <v>13769</v>
      </c>
      <c r="K388" t="s">
        <v>13770</v>
      </c>
      <c r="L388">
        <v>270103</v>
      </c>
      <c r="M388" t="s">
        <v>13539</v>
      </c>
      <c r="N388">
        <v>270103008</v>
      </c>
      <c r="O388" t="s">
        <v>13734</v>
      </c>
      <c r="P388">
        <v>26996.991668282939</v>
      </c>
      <c r="Q388">
        <v>20648.599492732254</v>
      </c>
      <c r="R388">
        <v>25880.158739959814</v>
      </c>
    </row>
    <row r="389" spans="1:18" x14ac:dyDescent="0.25">
      <c r="A389">
        <v>6</v>
      </c>
      <c r="B389">
        <v>6101</v>
      </c>
      <c r="C389" t="s">
        <v>1781</v>
      </c>
      <c r="D389" t="s">
        <v>1292</v>
      </c>
      <c r="E389">
        <v>1</v>
      </c>
      <c r="F389" t="s">
        <v>13826</v>
      </c>
      <c r="G389">
        <v>1</v>
      </c>
      <c r="H389" t="s">
        <v>8278</v>
      </c>
      <c r="I389">
        <v>1</v>
      </c>
      <c r="J389" t="s">
        <v>13769</v>
      </c>
      <c r="K389" t="s">
        <v>13771</v>
      </c>
      <c r="L389">
        <v>270103</v>
      </c>
      <c r="M389" t="s">
        <v>13539</v>
      </c>
      <c r="N389">
        <v>270103008</v>
      </c>
      <c r="O389" t="s">
        <v>13734</v>
      </c>
      <c r="P389">
        <v>2367.0494827237576</v>
      </c>
      <c r="Q389">
        <v>8757.0159558101623</v>
      </c>
      <c r="R389">
        <v>9079.254685422582</v>
      </c>
    </row>
    <row r="390" spans="1:18" x14ac:dyDescent="0.25">
      <c r="A390">
        <v>6</v>
      </c>
      <c r="B390">
        <v>6101</v>
      </c>
      <c r="C390" t="s">
        <v>1781</v>
      </c>
      <c r="D390" t="s">
        <v>1292</v>
      </c>
      <c r="E390">
        <v>2</v>
      </c>
      <c r="F390" t="s">
        <v>13827</v>
      </c>
      <c r="G390">
        <v>2</v>
      </c>
      <c r="H390" t="s">
        <v>13773</v>
      </c>
      <c r="I390">
        <v>1</v>
      </c>
      <c r="J390" t="s">
        <v>13769</v>
      </c>
      <c r="K390" t="s">
        <v>13774</v>
      </c>
      <c r="L390">
        <v>270103</v>
      </c>
      <c r="M390" t="s">
        <v>13539</v>
      </c>
      <c r="N390">
        <v>270103008</v>
      </c>
      <c r="O390" t="s">
        <v>13734</v>
      </c>
      <c r="P390">
        <v>20475.225624878778</v>
      </c>
      <c r="Q390">
        <v>11254.374611640509</v>
      </c>
      <c r="R390">
        <v>17550.785684755654</v>
      </c>
    </row>
    <row r="391" spans="1:18" x14ac:dyDescent="0.25">
      <c r="A391">
        <v>6</v>
      </c>
      <c r="B391">
        <v>6101</v>
      </c>
      <c r="C391" t="s">
        <v>1781</v>
      </c>
      <c r="D391" t="s">
        <v>1292</v>
      </c>
      <c r="E391">
        <v>2</v>
      </c>
      <c r="F391" t="s">
        <v>13827</v>
      </c>
      <c r="G391">
        <v>2</v>
      </c>
      <c r="H391" t="s">
        <v>13773</v>
      </c>
      <c r="I391">
        <v>1</v>
      </c>
      <c r="J391" t="s">
        <v>13769</v>
      </c>
      <c r="K391" t="s">
        <v>13775</v>
      </c>
      <c r="L391">
        <v>270103</v>
      </c>
      <c r="M391" t="s">
        <v>13539</v>
      </c>
      <c r="N391">
        <v>270103008</v>
      </c>
      <c r="O391" t="s">
        <v>13734</v>
      </c>
      <c r="P391">
        <v>8888.8155261279189</v>
      </c>
      <c r="Q391">
        <v>18151.24083690191</v>
      </c>
      <c r="R391">
        <v>17408.627740626751</v>
      </c>
    </row>
    <row r="392" spans="1:18" x14ac:dyDescent="0.25">
      <c r="A392">
        <v>6</v>
      </c>
      <c r="B392">
        <v>6101</v>
      </c>
      <c r="C392" t="s">
        <v>1781</v>
      </c>
      <c r="D392" t="s">
        <v>1292</v>
      </c>
      <c r="E392">
        <v>3</v>
      </c>
      <c r="F392" t="s">
        <v>13828</v>
      </c>
      <c r="G392">
        <v>1</v>
      </c>
      <c r="H392" t="s">
        <v>8278</v>
      </c>
      <c r="I392">
        <v>1</v>
      </c>
      <c r="J392" t="s">
        <v>13769</v>
      </c>
      <c r="K392" t="s">
        <v>13777</v>
      </c>
      <c r="L392">
        <v>270103</v>
      </c>
      <c r="M392" t="s">
        <v>13539</v>
      </c>
      <c r="N392">
        <v>270103008</v>
      </c>
      <c r="O392" t="s">
        <v>13734</v>
      </c>
      <c r="P392">
        <v>28553.978714711939</v>
      </c>
      <c r="Q392">
        <v>28466.279167757362</v>
      </c>
      <c r="R392">
        <v>31956.237730500845</v>
      </c>
    </row>
    <row r="393" spans="1:18" x14ac:dyDescent="0.25">
      <c r="A393">
        <v>6</v>
      </c>
      <c r="B393">
        <v>6101</v>
      </c>
      <c r="C393" t="s">
        <v>1781</v>
      </c>
      <c r="D393" t="s">
        <v>1292</v>
      </c>
      <c r="E393">
        <v>3</v>
      </c>
      <c r="F393" t="s">
        <v>13828</v>
      </c>
      <c r="G393">
        <v>1</v>
      </c>
      <c r="H393" t="s">
        <v>8278</v>
      </c>
      <c r="I393">
        <v>1</v>
      </c>
      <c r="J393" t="s">
        <v>13769</v>
      </c>
      <c r="K393" t="s">
        <v>13778</v>
      </c>
      <c r="L393">
        <v>270103</v>
      </c>
      <c r="M393" t="s">
        <v>13539</v>
      </c>
      <c r="N393">
        <v>270103008</v>
      </c>
      <c r="O393" t="s">
        <v>13734</v>
      </c>
      <c r="P393">
        <v>810.06243629475875</v>
      </c>
      <c r="Q393">
        <v>939.33628078505888</v>
      </c>
      <c r="R393">
        <v>3003.1756948815441</v>
      </c>
    </row>
    <row r="394" spans="1:18" x14ac:dyDescent="0.25">
      <c r="A394">
        <v>6</v>
      </c>
      <c r="B394">
        <v>6101</v>
      </c>
      <c r="C394" t="s">
        <v>1781</v>
      </c>
      <c r="D394" t="s">
        <v>1292</v>
      </c>
      <c r="E394">
        <v>4</v>
      </c>
      <c r="F394" t="s">
        <v>13829</v>
      </c>
      <c r="G394">
        <v>1</v>
      </c>
      <c r="H394" t="s">
        <v>8278</v>
      </c>
      <c r="I394">
        <v>1</v>
      </c>
      <c r="J394" t="s">
        <v>13769</v>
      </c>
      <c r="K394" t="s">
        <v>13780</v>
      </c>
      <c r="L394">
        <v>270103</v>
      </c>
      <c r="M394" t="s">
        <v>13539</v>
      </c>
      <c r="N394">
        <v>270103008</v>
      </c>
      <c r="O394" t="s">
        <v>13734</v>
      </c>
      <c r="P394">
        <v>27244.590986559484</v>
      </c>
      <c r="Q394">
        <v>20648.599492732254</v>
      </c>
      <c r="R394">
        <v>26275.546594295451</v>
      </c>
    </row>
    <row r="395" spans="1:18" x14ac:dyDescent="0.25">
      <c r="A395">
        <v>6</v>
      </c>
      <c r="B395">
        <v>6101</v>
      </c>
      <c r="C395" t="s">
        <v>1781</v>
      </c>
      <c r="D395" t="s">
        <v>1292</v>
      </c>
      <c r="E395">
        <v>4</v>
      </c>
      <c r="F395" t="s">
        <v>13829</v>
      </c>
      <c r="G395">
        <v>1</v>
      </c>
      <c r="H395" t="s">
        <v>8278</v>
      </c>
      <c r="I395">
        <v>1</v>
      </c>
      <c r="J395" t="s">
        <v>13769</v>
      </c>
      <c r="K395" t="s">
        <v>13781</v>
      </c>
      <c r="L395">
        <v>270103</v>
      </c>
      <c r="M395" t="s">
        <v>13539</v>
      </c>
      <c r="N395">
        <v>270103008</v>
      </c>
      <c r="O395" t="s">
        <v>13734</v>
      </c>
      <c r="P395">
        <v>2119.4501644472139</v>
      </c>
      <c r="Q395">
        <v>8757.0159558101623</v>
      </c>
      <c r="R395">
        <v>8683.8668310869471</v>
      </c>
    </row>
    <row r="396" spans="1:18" x14ac:dyDescent="0.25">
      <c r="A396">
        <v>6</v>
      </c>
      <c r="B396">
        <v>6102</v>
      </c>
      <c r="C396" t="s">
        <v>1781</v>
      </c>
      <c r="D396" t="s">
        <v>1295</v>
      </c>
      <c r="E396">
        <v>1</v>
      </c>
      <c r="F396" t="s">
        <v>13826</v>
      </c>
      <c r="G396">
        <v>1</v>
      </c>
      <c r="H396" t="s">
        <v>8278</v>
      </c>
      <c r="I396">
        <v>1</v>
      </c>
      <c r="J396" t="s">
        <v>13769</v>
      </c>
      <c r="K396" t="s">
        <v>13770</v>
      </c>
      <c r="L396">
        <v>270103</v>
      </c>
      <c r="M396" t="s">
        <v>13539</v>
      </c>
      <c r="N396">
        <v>270103008</v>
      </c>
      <c r="O396" t="s">
        <v>13734</v>
      </c>
      <c r="P396">
        <v>0</v>
      </c>
      <c r="Q396">
        <v>14531.813673253411</v>
      </c>
      <c r="R396">
        <v>17179.734499041948</v>
      </c>
    </row>
    <row r="397" spans="1:18" x14ac:dyDescent="0.25">
      <c r="A397">
        <v>6</v>
      </c>
      <c r="B397">
        <v>6102</v>
      </c>
      <c r="C397" t="s">
        <v>1781</v>
      </c>
      <c r="D397" t="s">
        <v>1295</v>
      </c>
      <c r="E397">
        <v>1</v>
      </c>
      <c r="F397" t="s">
        <v>13826</v>
      </c>
      <c r="G397">
        <v>1</v>
      </c>
      <c r="H397" t="s">
        <v>8278</v>
      </c>
      <c r="I397">
        <v>1</v>
      </c>
      <c r="J397" t="s">
        <v>13769</v>
      </c>
      <c r="K397" t="s">
        <v>13771</v>
      </c>
      <c r="L397">
        <v>270103</v>
      </c>
      <c r="M397" t="s">
        <v>13539</v>
      </c>
      <c r="N397">
        <v>270103008</v>
      </c>
      <c r="O397" t="s">
        <v>13734</v>
      </c>
      <c r="P397">
        <v>0</v>
      </c>
      <c r="Q397">
        <v>0</v>
      </c>
      <c r="R397">
        <v>2301.7380210910296</v>
      </c>
    </row>
    <row r="398" spans="1:18" x14ac:dyDescent="0.25">
      <c r="A398">
        <v>6</v>
      </c>
      <c r="B398">
        <v>6102</v>
      </c>
      <c r="C398" t="s">
        <v>1781</v>
      </c>
      <c r="D398" t="s">
        <v>1295</v>
      </c>
      <c r="E398">
        <v>2</v>
      </c>
      <c r="F398" t="s">
        <v>13827</v>
      </c>
      <c r="G398">
        <v>2</v>
      </c>
      <c r="H398" t="s">
        <v>13773</v>
      </c>
      <c r="I398">
        <v>1</v>
      </c>
      <c r="J398" t="s">
        <v>13769</v>
      </c>
      <c r="K398" t="s">
        <v>13774</v>
      </c>
      <c r="L398">
        <v>270103</v>
      </c>
      <c r="M398" t="s">
        <v>13539</v>
      </c>
      <c r="N398">
        <v>270103008</v>
      </c>
      <c r="O398" t="s">
        <v>13734</v>
      </c>
      <c r="P398">
        <v>0</v>
      </c>
      <c r="Q398">
        <v>3340.7857804522996</v>
      </c>
      <c r="R398">
        <v>17179.734499041948</v>
      </c>
    </row>
    <row r="399" spans="1:18" x14ac:dyDescent="0.25">
      <c r="A399">
        <v>6</v>
      </c>
      <c r="B399">
        <v>6102</v>
      </c>
      <c r="C399" t="s">
        <v>1781</v>
      </c>
      <c r="D399" t="s">
        <v>1295</v>
      </c>
      <c r="E399">
        <v>2</v>
      </c>
      <c r="F399" t="s">
        <v>13827</v>
      </c>
      <c r="G399">
        <v>2</v>
      </c>
      <c r="H399" t="s">
        <v>13773</v>
      </c>
      <c r="I399">
        <v>1</v>
      </c>
      <c r="J399" t="s">
        <v>13769</v>
      </c>
      <c r="K399" t="s">
        <v>13775</v>
      </c>
      <c r="L399">
        <v>270103</v>
      </c>
      <c r="M399" t="s">
        <v>13539</v>
      </c>
      <c r="N399">
        <v>270103008</v>
      </c>
      <c r="O399" t="s">
        <v>13734</v>
      </c>
      <c r="P399">
        <v>0</v>
      </c>
      <c r="Q399">
        <v>11191.027892801114</v>
      </c>
      <c r="R399">
        <v>2301.7380210910296</v>
      </c>
    </row>
    <row r="400" spans="1:18" x14ac:dyDescent="0.25">
      <c r="A400">
        <v>6</v>
      </c>
      <c r="B400">
        <v>6102</v>
      </c>
      <c r="C400" t="s">
        <v>1781</v>
      </c>
      <c r="D400" t="s">
        <v>1295</v>
      </c>
      <c r="E400">
        <v>3</v>
      </c>
      <c r="F400" t="s">
        <v>13828</v>
      </c>
      <c r="G400">
        <v>1</v>
      </c>
      <c r="H400" t="s">
        <v>8278</v>
      </c>
      <c r="I400">
        <v>1</v>
      </c>
      <c r="J400" t="s">
        <v>13769</v>
      </c>
      <c r="K400" t="s">
        <v>13777</v>
      </c>
      <c r="L400">
        <v>270103</v>
      </c>
      <c r="M400" t="s">
        <v>13539</v>
      </c>
      <c r="N400">
        <v>270103008</v>
      </c>
      <c r="O400" t="s">
        <v>13734</v>
      </c>
      <c r="P400">
        <v>0</v>
      </c>
      <c r="Q400">
        <v>14531.813673253411</v>
      </c>
      <c r="R400">
        <v>19481.472520132975</v>
      </c>
    </row>
    <row r="401" spans="1:18" x14ac:dyDescent="0.25">
      <c r="A401">
        <v>6</v>
      </c>
      <c r="B401">
        <v>6102</v>
      </c>
      <c r="C401" t="s">
        <v>1781</v>
      </c>
      <c r="D401" t="s">
        <v>1295</v>
      </c>
      <c r="E401">
        <v>4</v>
      </c>
      <c r="F401" t="s">
        <v>13829</v>
      </c>
      <c r="G401">
        <v>1</v>
      </c>
      <c r="H401" t="s">
        <v>8278</v>
      </c>
      <c r="I401">
        <v>1</v>
      </c>
      <c r="J401" t="s">
        <v>13769</v>
      </c>
      <c r="K401" t="s">
        <v>13780</v>
      </c>
      <c r="L401">
        <v>270103</v>
      </c>
      <c r="M401" t="s">
        <v>13539</v>
      </c>
      <c r="N401">
        <v>270103008</v>
      </c>
      <c r="O401" t="s">
        <v>13734</v>
      </c>
      <c r="P401">
        <v>0</v>
      </c>
      <c r="Q401">
        <v>14531.813673253411</v>
      </c>
      <c r="R401">
        <v>17179.734499041948</v>
      </c>
    </row>
    <row r="402" spans="1:18" x14ac:dyDescent="0.25">
      <c r="A402">
        <v>6</v>
      </c>
      <c r="B402">
        <v>6102</v>
      </c>
      <c r="C402" t="s">
        <v>1781</v>
      </c>
      <c r="D402" t="s">
        <v>1295</v>
      </c>
      <c r="E402">
        <v>4</v>
      </c>
      <c r="F402" t="s">
        <v>13829</v>
      </c>
      <c r="G402">
        <v>1</v>
      </c>
      <c r="H402" t="s">
        <v>8278</v>
      </c>
      <c r="I402">
        <v>1</v>
      </c>
      <c r="J402" t="s">
        <v>13769</v>
      </c>
      <c r="K402" t="s">
        <v>13781</v>
      </c>
      <c r="L402">
        <v>270103</v>
      </c>
      <c r="M402" t="s">
        <v>13539</v>
      </c>
      <c r="N402">
        <v>270103008</v>
      </c>
      <c r="O402" t="s">
        <v>13734</v>
      </c>
      <c r="P402">
        <v>0</v>
      </c>
      <c r="Q402">
        <v>0</v>
      </c>
      <c r="R402">
        <v>2301.7380210910296</v>
      </c>
    </row>
    <row r="403" spans="1:18" x14ac:dyDescent="0.25">
      <c r="A403">
        <v>6</v>
      </c>
      <c r="B403">
        <v>6103</v>
      </c>
      <c r="C403" t="s">
        <v>1781</v>
      </c>
      <c r="D403" t="s">
        <v>1298</v>
      </c>
      <c r="E403">
        <v>1</v>
      </c>
      <c r="F403" t="s">
        <v>13826</v>
      </c>
      <c r="G403">
        <v>1</v>
      </c>
      <c r="H403" t="s">
        <v>8278</v>
      </c>
      <c r="I403">
        <v>1</v>
      </c>
      <c r="J403" t="s">
        <v>13769</v>
      </c>
      <c r="K403" t="s">
        <v>13770</v>
      </c>
      <c r="L403">
        <v>270103</v>
      </c>
      <c r="M403" t="s">
        <v>13539</v>
      </c>
      <c r="N403">
        <v>270103008</v>
      </c>
      <c r="O403" t="s">
        <v>13734</v>
      </c>
      <c r="P403">
        <v>0</v>
      </c>
      <c r="Q403">
        <v>9141.0075621397118</v>
      </c>
      <c r="R403">
        <v>0</v>
      </c>
    </row>
    <row r="404" spans="1:18" x14ac:dyDescent="0.25">
      <c r="A404">
        <v>6</v>
      </c>
      <c r="B404">
        <v>6103</v>
      </c>
      <c r="C404" t="s">
        <v>1781</v>
      </c>
      <c r="D404" t="s">
        <v>1298</v>
      </c>
      <c r="E404">
        <v>1</v>
      </c>
      <c r="F404" t="s">
        <v>13826</v>
      </c>
      <c r="G404">
        <v>1</v>
      </c>
      <c r="H404" t="s">
        <v>8278</v>
      </c>
      <c r="I404">
        <v>1</v>
      </c>
      <c r="J404" t="s">
        <v>13769</v>
      </c>
      <c r="K404" t="s">
        <v>13771</v>
      </c>
      <c r="L404">
        <v>270103</v>
      </c>
      <c r="M404" t="s">
        <v>13539</v>
      </c>
      <c r="N404">
        <v>270103008</v>
      </c>
      <c r="O404" t="s">
        <v>13734</v>
      </c>
      <c r="P404">
        <v>0</v>
      </c>
      <c r="Q404">
        <v>28250.683450003162</v>
      </c>
      <c r="R404">
        <v>0</v>
      </c>
    </row>
    <row r="405" spans="1:18" x14ac:dyDescent="0.25">
      <c r="A405">
        <v>6</v>
      </c>
      <c r="B405">
        <v>6103</v>
      </c>
      <c r="C405" t="s">
        <v>1781</v>
      </c>
      <c r="D405" t="s">
        <v>1298</v>
      </c>
      <c r="E405">
        <v>2</v>
      </c>
      <c r="F405" t="s">
        <v>13827</v>
      </c>
      <c r="G405">
        <v>2</v>
      </c>
      <c r="H405" t="s">
        <v>13773</v>
      </c>
      <c r="I405">
        <v>1</v>
      </c>
      <c r="J405" t="s">
        <v>13769</v>
      </c>
      <c r="K405" t="s">
        <v>13774</v>
      </c>
      <c r="L405">
        <v>270103</v>
      </c>
      <c r="M405" t="s">
        <v>13539</v>
      </c>
      <c r="N405">
        <v>270103008</v>
      </c>
      <c r="O405" t="s">
        <v>13734</v>
      </c>
      <c r="P405">
        <v>0</v>
      </c>
      <c r="Q405">
        <v>9141.0075621397118</v>
      </c>
      <c r="R405">
        <v>0</v>
      </c>
    </row>
    <row r="406" spans="1:18" x14ac:dyDescent="0.25">
      <c r="A406">
        <v>6</v>
      </c>
      <c r="B406">
        <v>6103</v>
      </c>
      <c r="C406" t="s">
        <v>1781</v>
      </c>
      <c r="D406" t="s">
        <v>1298</v>
      </c>
      <c r="E406">
        <v>2</v>
      </c>
      <c r="F406" t="s">
        <v>13827</v>
      </c>
      <c r="G406">
        <v>2</v>
      </c>
      <c r="H406" t="s">
        <v>13773</v>
      </c>
      <c r="I406">
        <v>1</v>
      </c>
      <c r="J406" t="s">
        <v>13769</v>
      </c>
      <c r="K406" t="s">
        <v>13775</v>
      </c>
      <c r="L406">
        <v>270103</v>
      </c>
      <c r="M406" t="s">
        <v>13539</v>
      </c>
      <c r="N406">
        <v>270103008</v>
      </c>
      <c r="O406" t="s">
        <v>13734</v>
      </c>
      <c r="P406">
        <v>0</v>
      </c>
      <c r="Q406">
        <v>28250.683450003162</v>
      </c>
      <c r="R406">
        <v>0</v>
      </c>
    </row>
    <row r="407" spans="1:18" x14ac:dyDescent="0.25">
      <c r="A407">
        <v>6</v>
      </c>
      <c r="B407">
        <v>6103</v>
      </c>
      <c r="C407" t="s">
        <v>1781</v>
      </c>
      <c r="D407" t="s">
        <v>1298</v>
      </c>
      <c r="E407">
        <v>3</v>
      </c>
      <c r="F407" t="s">
        <v>13828</v>
      </c>
      <c r="G407">
        <v>1</v>
      </c>
      <c r="H407" t="s">
        <v>8278</v>
      </c>
      <c r="I407">
        <v>1</v>
      </c>
      <c r="J407" t="s">
        <v>13769</v>
      </c>
      <c r="K407" t="s">
        <v>13777</v>
      </c>
      <c r="L407">
        <v>270103</v>
      </c>
      <c r="M407" t="s">
        <v>13539</v>
      </c>
      <c r="N407">
        <v>270103008</v>
      </c>
      <c r="O407" t="s">
        <v>13734</v>
      </c>
      <c r="P407">
        <v>0</v>
      </c>
      <c r="Q407">
        <v>31030.020543517716</v>
      </c>
      <c r="R407">
        <v>0</v>
      </c>
    </row>
    <row r="408" spans="1:18" x14ac:dyDescent="0.25">
      <c r="A408">
        <v>6</v>
      </c>
      <c r="B408">
        <v>6103</v>
      </c>
      <c r="C408" t="s">
        <v>1781</v>
      </c>
      <c r="D408" t="s">
        <v>1298</v>
      </c>
      <c r="E408">
        <v>3</v>
      </c>
      <c r="F408" t="s">
        <v>13828</v>
      </c>
      <c r="G408">
        <v>1</v>
      </c>
      <c r="H408" t="s">
        <v>8278</v>
      </c>
      <c r="I408">
        <v>1</v>
      </c>
      <c r="J408" t="s">
        <v>13769</v>
      </c>
      <c r="K408" t="s">
        <v>13778</v>
      </c>
      <c r="L408">
        <v>270103</v>
      </c>
      <c r="M408" t="s">
        <v>13539</v>
      </c>
      <c r="N408">
        <v>270103008</v>
      </c>
      <c r="O408" t="s">
        <v>13734</v>
      </c>
      <c r="P408">
        <v>0</v>
      </c>
      <c r="Q408">
        <v>6361.6704686251578</v>
      </c>
      <c r="R408">
        <v>0</v>
      </c>
    </row>
    <row r="409" spans="1:18" x14ac:dyDescent="0.25">
      <c r="A409">
        <v>6</v>
      </c>
      <c r="B409">
        <v>6103</v>
      </c>
      <c r="C409" t="s">
        <v>1781</v>
      </c>
      <c r="D409" t="s">
        <v>1298</v>
      </c>
      <c r="E409">
        <v>4</v>
      </c>
      <c r="F409" t="s">
        <v>13829</v>
      </c>
      <c r="G409">
        <v>1</v>
      </c>
      <c r="H409" t="s">
        <v>8278</v>
      </c>
      <c r="I409">
        <v>1</v>
      </c>
      <c r="J409" t="s">
        <v>13769</v>
      </c>
      <c r="K409" t="s">
        <v>13780</v>
      </c>
      <c r="L409">
        <v>270103</v>
      </c>
      <c r="M409" t="s">
        <v>13539</v>
      </c>
      <c r="N409">
        <v>270103008</v>
      </c>
      <c r="O409" t="s">
        <v>13734</v>
      </c>
      <c r="P409">
        <v>0</v>
      </c>
      <c r="Q409">
        <v>9141.0075621397118</v>
      </c>
      <c r="R409">
        <v>0</v>
      </c>
    </row>
    <row r="410" spans="1:18" x14ac:dyDescent="0.25">
      <c r="A410">
        <v>6</v>
      </c>
      <c r="B410">
        <v>6103</v>
      </c>
      <c r="C410" t="s">
        <v>1781</v>
      </c>
      <c r="D410" t="s">
        <v>1298</v>
      </c>
      <c r="E410">
        <v>4</v>
      </c>
      <c r="F410" t="s">
        <v>13829</v>
      </c>
      <c r="G410">
        <v>1</v>
      </c>
      <c r="H410" t="s">
        <v>8278</v>
      </c>
      <c r="I410">
        <v>1</v>
      </c>
      <c r="J410" t="s">
        <v>13769</v>
      </c>
      <c r="K410" t="s">
        <v>13781</v>
      </c>
      <c r="L410">
        <v>270103</v>
      </c>
      <c r="M410" t="s">
        <v>13539</v>
      </c>
      <c r="N410">
        <v>270103008</v>
      </c>
      <c r="O410" t="s">
        <v>13734</v>
      </c>
      <c r="P410">
        <v>0</v>
      </c>
      <c r="Q410">
        <v>28250.683450003162</v>
      </c>
      <c r="R410">
        <v>0</v>
      </c>
    </row>
    <row r="411" spans="1:18" x14ac:dyDescent="0.25">
      <c r="A411">
        <v>6</v>
      </c>
      <c r="B411">
        <v>6104</v>
      </c>
      <c r="C411" t="s">
        <v>1781</v>
      </c>
      <c r="D411" t="s">
        <v>1301</v>
      </c>
      <c r="E411">
        <v>1</v>
      </c>
      <c r="F411" t="s">
        <v>13826</v>
      </c>
      <c r="G411">
        <v>1</v>
      </c>
      <c r="H411" t="s">
        <v>8278</v>
      </c>
      <c r="I411">
        <v>1</v>
      </c>
      <c r="J411" t="s">
        <v>13769</v>
      </c>
      <c r="K411" t="s">
        <v>13770</v>
      </c>
      <c r="L411">
        <v>270103</v>
      </c>
      <c r="M411" t="s">
        <v>13539</v>
      </c>
      <c r="N411">
        <v>270103008</v>
      </c>
      <c r="O411" t="s">
        <v>13734</v>
      </c>
      <c r="P411">
        <v>0</v>
      </c>
      <c r="Q411">
        <v>13774.996780429334</v>
      </c>
      <c r="R411">
        <v>0</v>
      </c>
    </row>
    <row r="412" spans="1:18" x14ac:dyDescent="0.25">
      <c r="A412">
        <v>6</v>
      </c>
      <c r="B412">
        <v>6104</v>
      </c>
      <c r="C412" t="s">
        <v>1781</v>
      </c>
      <c r="D412" t="s">
        <v>1301</v>
      </c>
      <c r="E412">
        <v>2</v>
      </c>
      <c r="F412" t="s">
        <v>13827</v>
      </c>
      <c r="G412">
        <v>2</v>
      </c>
      <c r="H412" t="s">
        <v>13773</v>
      </c>
      <c r="I412">
        <v>1</v>
      </c>
      <c r="J412" t="s">
        <v>13769</v>
      </c>
      <c r="K412" t="s">
        <v>13774</v>
      </c>
      <c r="L412">
        <v>270103</v>
      </c>
      <c r="M412" t="s">
        <v>13539</v>
      </c>
      <c r="N412">
        <v>270103008</v>
      </c>
      <c r="O412" t="s">
        <v>13734</v>
      </c>
      <c r="P412">
        <v>0</v>
      </c>
      <c r="Q412">
        <v>13774.996780429334</v>
      </c>
      <c r="R412">
        <v>0</v>
      </c>
    </row>
    <row r="413" spans="1:18" x14ac:dyDescent="0.25">
      <c r="A413">
        <v>6</v>
      </c>
      <c r="B413">
        <v>6104</v>
      </c>
      <c r="C413" t="s">
        <v>1781</v>
      </c>
      <c r="D413" t="s">
        <v>1301</v>
      </c>
      <c r="E413">
        <v>3</v>
      </c>
      <c r="F413" t="s">
        <v>13828</v>
      </c>
      <c r="G413">
        <v>1</v>
      </c>
      <c r="H413" t="s">
        <v>8278</v>
      </c>
      <c r="I413">
        <v>1</v>
      </c>
      <c r="J413" t="s">
        <v>13769</v>
      </c>
      <c r="K413" t="s">
        <v>13777</v>
      </c>
      <c r="L413">
        <v>270103</v>
      </c>
      <c r="M413" t="s">
        <v>13539</v>
      </c>
      <c r="N413">
        <v>270103008</v>
      </c>
      <c r="O413" t="s">
        <v>13734</v>
      </c>
      <c r="P413">
        <v>0</v>
      </c>
      <c r="Q413">
        <v>13774.996780429334</v>
      </c>
      <c r="R413">
        <v>0</v>
      </c>
    </row>
    <row r="414" spans="1:18" x14ac:dyDescent="0.25">
      <c r="A414">
        <v>6</v>
      </c>
      <c r="B414">
        <v>6104</v>
      </c>
      <c r="C414" t="s">
        <v>1781</v>
      </c>
      <c r="D414" t="s">
        <v>1301</v>
      </c>
      <c r="E414">
        <v>4</v>
      </c>
      <c r="F414" t="s">
        <v>13829</v>
      </c>
      <c r="G414">
        <v>1</v>
      </c>
      <c r="H414" t="s">
        <v>8278</v>
      </c>
      <c r="I414">
        <v>1</v>
      </c>
      <c r="J414" t="s">
        <v>13769</v>
      </c>
      <c r="K414" t="s">
        <v>13780</v>
      </c>
      <c r="L414">
        <v>270103</v>
      </c>
      <c r="M414" t="s">
        <v>13539</v>
      </c>
      <c r="N414">
        <v>270103008</v>
      </c>
      <c r="O414" t="s">
        <v>13734</v>
      </c>
      <c r="P414">
        <v>0</v>
      </c>
      <c r="Q414">
        <v>13774.996780429334</v>
      </c>
      <c r="R414">
        <v>0</v>
      </c>
    </row>
    <row r="415" spans="1:18" x14ac:dyDescent="0.25">
      <c r="A415">
        <v>6</v>
      </c>
      <c r="B415">
        <v>6105</v>
      </c>
      <c r="C415" t="s">
        <v>1781</v>
      </c>
      <c r="D415" t="s">
        <v>1304</v>
      </c>
      <c r="E415">
        <v>1</v>
      </c>
      <c r="F415" t="s">
        <v>13826</v>
      </c>
      <c r="G415">
        <v>1</v>
      </c>
      <c r="H415" t="s">
        <v>8278</v>
      </c>
      <c r="I415">
        <v>1</v>
      </c>
      <c r="J415" t="s">
        <v>13769</v>
      </c>
      <c r="K415" t="s">
        <v>13770</v>
      </c>
      <c r="L415">
        <v>270103</v>
      </c>
      <c r="M415" t="s">
        <v>13539</v>
      </c>
      <c r="N415">
        <v>270103008</v>
      </c>
      <c r="O415" t="s">
        <v>13734</v>
      </c>
      <c r="P415">
        <v>0</v>
      </c>
      <c r="Q415">
        <v>12517.96338248032</v>
      </c>
      <c r="R415">
        <v>0</v>
      </c>
    </row>
    <row r="416" spans="1:18" x14ac:dyDescent="0.25">
      <c r="A416">
        <v>6</v>
      </c>
      <c r="B416">
        <v>6105</v>
      </c>
      <c r="C416" t="s">
        <v>1781</v>
      </c>
      <c r="D416" t="s">
        <v>1304</v>
      </c>
      <c r="E416">
        <v>1</v>
      </c>
      <c r="F416" t="s">
        <v>13826</v>
      </c>
      <c r="G416">
        <v>1</v>
      </c>
      <c r="H416" t="s">
        <v>8278</v>
      </c>
      <c r="I416">
        <v>1</v>
      </c>
      <c r="J416" t="s">
        <v>13769</v>
      </c>
      <c r="K416" t="s">
        <v>13771</v>
      </c>
      <c r="L416">
        <v>270103</v>
      </c>
      <c r="M416" t="s">
        <v>13539</v>
      </c>
      <c r="N416">
        <v>270103008</v>
      </c>
      <c r="O416" t="s">
        <v>13734</v>
      </c>
      <c r="P416">
        <v>0</v>
      </c>
      <c r="Q416">
        <v>6146.4425255277911</v>
      </c>
      <c r="R416">
        <v>0</v>
      </c>
    </row>
    <row r="417" spans="1:18" x14ac:dyDescent="0.25">
      <c r="A417">
        <v>6</v>
      </c>
      <c r="B417">
        <v>6105</v>
      </c>
      <c r="C417" t="s">
        <v>1781</v>
      </c>
      <c r="D417" t="s">
        <v>1304</v>
      </c>
      <c r="E417">
        <v>2</v>
      </c>
      <c r="F417" t="s">
        <v>13827</v>
      </c>
      <c r="G417">
        <v>2</v>
      </c>
      <c r="H417" t="s">
        <v>13773</v>
      </c>
      <c r="I417">
        <v>1</v>
      </c>
      <c r="J417" t="s">
        <v>13769</v>
      </c>
      <c r="K417" t="s">
        <v>13774</v>
      </c>
      <c r="L417">
        <v>270103</v>
      </c>
      <c r="M417" t="s">
        <v>13539</v>
      </c>
      <c r="N417">
        <v>270103008</v>
      </c>
      <c r="O417" t="s">
        <v>13734</v>
      </c>
      <c r="P417">
        <v>0</v>
      </c>
      <c r="Q417">
        <v>10297.885138499527</v>
      </c>
      <c r="R417">
        <v>0</v>
      </c>
    </row>
    <row r="418" spans="1:18" x14ac:dyDescent="0.25">
      <c r="A418">
        <v>6</v>
      </c>
      <c r="B418">
        <v>6105</v>
      </c>
      <c r="C418" t="s">
        <v>1781</v>
      </c>
      <c r="D418" t="s">
        <v>1304</v>
      </c>
      <c r="E418">
        <v>2</v>
      </c>
      <c r="F418" t="s">
        <v>13827</v>
      </c>
      <c r="G418">
        <v>2</v>
      </c>
      <c r="H418" t="s">
        <v>13773</v>
      </c>
      <c r="I418">
        <v>1</v>
      </c>
      <c r="J418" t="s">
        <v>13769</v>
      </c>
      <c r="K418" t="s">
        <v>13775</v>
      </c>
      <c r="L418">
        <v>270103</v>
      </c>
      <c r="M418" t="s">
        <v>13539</v>
      </c>
      <c r="N418">
        <v>270103008</v>
      </c>
      <c r="O418" t="s">
        <v>13734</v>
      </c>
      <c r="P418">
        <v>0</v>
      </c>
      <c r="Q418">
        <v>8366.5207695085865</v>
      </c>
      <c r="R418">
        <v>0</v>
      </c>
    </row>
    <row r="419" spans="1:18" x14ac:dyDescent="0.25">
      <c r="A419">
        <v>6</v>
      </c>
      <c r="B419">
        <v>6105</v>
      </c>
      <c r="C419" t="s">
        <v>1781</v>
      </c>
      <c r="D419" t="s">
        <v>1304</v>
      </c>
      <c r="E419">
        <v>3</v>
      </c>
      <c r="F419" t="s">
        <v>13828</v>
      </c>
      <c r="G419">
        <v>1</v>
      </c>
      <c r="H419" t="s">
        <v>8278</v>
      </c>
      <c r="I419">
        <v>1</v>
      </c>
      <c r="J419" t="s">
        <v>13769</v>
      </c>
      <c r="K419" t="s">
        <v>13777</v>
      </c>
      <c r="L419">
        <v>270103</v>
      </c>
      <c r="M419" t="s">
        <v>13539</v>
      </c>
      <c r="N419">
        <v>270103008</v>
      </c>
      <c r="O419" t="s">
        <v>13734</v>
      </c>
      <c r="P419">
        <v>0</v>
      </c>
      <c r="Q419">
        <v>18664.40590800811</v>
      </c>
      <c r="R419">
        <v>0</v>
      </c>
    </row>
    <row r="420" spans="1:18" x14ac:dyDescent="0.25">
      <c r="A420">
        <v>6</v>
      </c>
      <c r="B420">
        <v>6105</v>
      </c>
      <c r="C420" t="s">
        <v>1781</v>
      </c>
      <c r="D420" t="s">
        <v>1304</v>
      </c>
      <c r="E420">
        <v>4</v>
      </c>
      <c r="F420" t="s">
        <v>13829</v>
      </c>
      <c r="G420">
        <v>1</v>
      </c>
      <c r="H420" t="s">
        <v>8278</v>
      </c>
      <c r="I420">
        <v>1</v>
      </c>
      <c r="J420" t="s">
        <v>13769</v>
      </c>
      <c r="K420" t="s">
        <v>13780</v>
      </c>
      <c r="L420">
        <v>270103</v>
      </c>
      <c r="M420" t="s">
        <v>13539</v>
      </c>
      <c r="N420">
        <v>270103008</v>
      </c>
      <c r="O420" t="s">
        <v>13734</v>
      </c>
      <c r="P420">
        <v>0</v>
      </c>
      <c r="Q420">
        <v>12517.96338248032</v>
      </c>
      <c r="R420">
        <v>0</v>
      </c>
    </row>
    <row r="421" spans="1:18" x14ac:dyDescent="0.25">
      <c r="A421">
        <v>6</v>
      </c>
      <c r="B421">
        <v>6105</v>
      </c>
      <c r="C421" t="s">
        <v>1781</v>
      </c>
      <c r="D421" t="s">
        <v>1304</v>
      </c>
      <c r="E421">
        <v>4</v>
      </c>
      <c r="F421" t="s">
        <v>13829</v>
      </c>
      <c r="G421">
        <v>1</v>
      </c>
      <c r="H421" t="s">
        <v>8278</v>
      </c>
      <c r="I421">
        <v>1</v>
      </c>
      <c r="J421" t="s">
        <v>13769</v>
      </c>
      <c r="K421" t="s">
        <v>13781</v>
      </c>
      <c r="L421">
        <v>270103</v>
      </c>
      <c r="M421" t="s">
        <v>13539</v>
      </c>
      <c r="N421">
        <v>270103008</v>
      </c>
      <c r="O421" t="s">
        <v>13734</v>
      </c>
      <c r="P421">
        <v>0</v>
      </c>
      <c r="Q421">
        <v>6146.4425255277911</v>
      </c>
      <c r="R421">
        <v>0</v>
      </c>
    </row>
    <row r="422" spans="1:18" x14ac:dyDescent="0.25">
      <c r="A422">
        <v>6</v>
      </c>
      <c r="B422">
        <v>6106</v>
      </c>
      <c r="C422" t="s">
        <v>1781</v>
      </c>
      <c r="D422" t="s">
        <v>1307</v>
      </c>
      <c r="E422">
        <v>1</v>
      </c>
      <c r="F422" t="s">
        <v>13826</v>
      </c>
      <c r="G422">
        <v>1</v>
      </c>
      <c r="H422" t="s">
        <v>8278</v>
      </c>
      <c r="I422">
        <v>1</v>
      </c>
      <c r="J422" t="s">
        <v>13769</v>
      </c>
      <c r="K422" t="s">
        <v>13770</v>
      </c>
      <c r="L422">
        <v>270103</v>
      </c>
      <c r="M422" t="s">
        <v>13539</v>
      </c>
      <c r="N422">
        <v>270103008</v>
      </c>
      <c r="O422" t="s">
        <v>13734</v>
      </c>
      <c r="P422">
        <v>0</v>
      </c>
      <c r="Q422">
        <v>12264.41017981736</v>
      </c>
      <c r="R422">
        <v>31564.126292182325</v>
      </c>
    </row>
    <row r="423" spans="1:18" x14ac:dyDescent="0.25">
      <c r="A423">
        <v>6</v>
      </c>
      <c r="B423">
        <v>6106</v>
      </c>
      <c r="C423" t="s">
        <v>1781</v>
      </c>
      <c r="D423" t="s">
        <v>1307</v>
      </c>
      <c r="E423">
        <v>1</v>
      </c>
      <c r="F423" t="s">
        <v>13826</v>
      </c>
      <c r="G423">
        <v>1</v>
      </c>
      <c r="H423" t="s">
        <v>8278</v>
      </c>
      <c r="I423">
        <v>1</v>
      </c>
      <c r="J423" t="s">
        <v>13769</v>
      </c>
      <c r="K423" t="s">
        <v>13771</v>
      </c>
      <c r="L423">
        <v>270103</v>
      </c>
      <c r="M423" t="s">
        <v>13539</v>
      </c>
      <c r="N423">
        <v>270103008</v>
      </c>
      <c r="O423" t="s">
        <v>13734</v>
      </c>
      <c r="P423">
        <v>0</v>
      </c>
      <c r="Q423">
        <v>9723.3942123111719</v>
      </c>
      <c r="R423">
        <v>5696.5798636979562</v>
      </c>
    </row>
    <row r="424" spans="1:18" x14ac:dyDescent="0.25">
      <c r="A424">
        <v>6</v>
      </c>
      <c r="B424">
        <v>6106</v>
      </c>
      <c r="C424" t="s">
        <v>1781</v>
      </c>
      <c r="D424" t="s">
        <v>1307</v>
      </c>
      <c r="E424">
        <v>2</v>
      </c>
      <c r="F424" t="s">
        <v>13827</v>
      </c>
      <c r="G424">
        <v>2</v>
      </c>
      <c r="H424" t="s">
        <v>13773</v>
      </c>
      <c r="I424">
        <v>1</v>
      </c>
      <c r="J424" t="s">
        <v>13769</v>
      </c>
      <c r="K424" t="s">
        <v>13774</v>
      </c>
      <c r="L424">
        <v>270103</v>
      </c>
      <c r="M424" t="s">
        <v>13539</v>
      </c>
      <c r="N424">
        <v>270103008</v>
      </c>
      <c r="O424" t="s">
        <v>13734</v>
      </c>
      <c r="P424">
        <v>0</v>
      </c>
      <c r="Q424">
        <v>12264.41017981736</v>
      </c>
      <c r="R424">
        <v>21966.182900682074</v>
      </c>
    </row>
    <row r="425" spans="1:18" x14ac:dyDescent="0.25">
      <c r="A425">
        <v>6</v>
      </c>
      <c r="B425">
        <v>6106</v>
      </c>
      <c r="C425" t="s">
        <v>1781</v>
      </c>
      <c r="D425" t="s">
        <v>1307</v>
      </c>
      <c r="E425">
        <v>2</v>
      </c>
      <c r="F425" t="s">
        <v>13827</v>
      </c>
      <c r="G425">
        <v>2</v>
      </c>
      <c r="H425" t="s">
        <v>13773</v>
      </c>
      <c r="I425">
        <v>1</v>
      </c>
      <c r="J425" t="s">
        <v>13769</v>
      </c>
      <c r="K425" t="s">
        <v>13775</v>
      </c>
      <c r="L425">
        <v>270103</v>
      </c>
      <c r="M425" t="s">
        <v>13539</v>
      </c>
      <c r="N425">
        <v>270103008</v>
      </c>
      <c r="O425" t="s">
        <v>13734</v>
      </c>
      <c r="P425">
        <v>0</v>
      </c>
      <c r="Q425">
        <v>9723.3942123111719</v>
      </c>
      <c r="R425">
        <v>15294.523255198217</v>
      </c>
    </row>
    <row r="426" spans="1:18" x14ac:dyDescent="0.25">
      <c r="A426">
        <v>6</v>
      </c>
      <c r="B426">
        <v>6106</v>
      </c>
      <c r="C426" t="s">
        <v>1781</v>
      </c>
      <c r="D426" t="s">
        <v>1307</v>
      </c>
      <c r="E426">
        <v>3</v>
      </c>
      <c r="F426" t="s">
        <v>13828</v>
      </c>
      <c r="G426">
        <v>1</v>
      </c>
      <c r="H426" t="s">
        <v>8278</v>
      </c>
      <c r="I426">
        <v>1</v>
      </c>
      <c r="J426" t="s">
        <v>13769</v>
      </c>
      <c r="K426" t="s">
        <v>13777</v>
      </c>
      <c r="L426">
        <v>270103</v>
      </c>
      <c r="M426" t="s">
        <v>13539</v>
      </c>
      <c r="N426">
        <v>270103008</v>
      </c>
      <c r="O426" t="s">
        <v>13734</v>
      </c>
      <c r="P426">
        <v>0</v>
      </c>
      <c r="Q426">
        <v>17822.171586895409</v>
      </c>
      <c r="R426">
        <v>37260.706155880282</v>
      </c>
    </row>
    <row r="427" spans="1:18" x14ac:dyDescent="0.25">
      <c r="A427">
        <v>6</v>
      </c>
      <c r="B427">
        <v>6106</v>
      </c>
      <c r="C427" t="s">
        <v>1781</v>
      </c>
      <c r="D427" t="s">
        <v>1307</v>
      </c>
      <c r="E427">
        <v>3</v>
      </c>
      <c r="F427" t="s">
        <v>13828</v>
      </c>
      <c r="G427">
        <v>1</v>
      </c>
      <c r="H427" t="s">
        <v>8278</v>
      </c>
      <c r="I427">
        <v>1</v>
      </c>
      <c r="J427" t="s">
        <v>13769</v>
      </c>
      <c r="K427" t="s">
        <v>13778</v>
      </c>
      <c r="L427">
        <v>270103</v>
      </c>
      <c r="M427" t="s">
        <v>13539</v>
      </c>
      <c r="N427">
        <v>270103008</v>
      </c>
      <c r="O427" t="s">
        <v>13734</v>
      </c>
      <c r="P427">
        <v>0</v>
      </c>
      <c r="Q427">
        <v>4165.6328052331255</v>
      </c>
      <c r="R427">
        <v>0</v>
      </c>
    </row>
    <row r="428" spans="1:18" x14ac:dyDescent="0.25">
      <c r="A428">
        <v>6</v>
      </c>
      <c r="B428">
        <v>6106</v>
      </c>
      <c r="C428" t="s">
        <v>1781</v>
      </c>
      <c r="D428" t="s">
        <v>1307</v>
      </c>
      <c r="E428">
        <v>4</v>
      </c>
      <c r="F428" t="s">
        <v>13829</v>
      </c>
      <c r="G428">
        <v>1</v>
      </c>
      <c r="H428" t="s">
        <v>8278</v>
      </c>
      <c r="I428">
        <v>1</v>
      </c>
      <c r="J428" t="s">
        <v>13769</v>
      </c>
      <c r="K428" t="s">
        <v>13780</v>
      </c>
      <c r="L428">
        <v>270103</v>
      </c>
      <c r="M428" t="s">
        <v>13539</v>
      </c>
      <c r="N428">
        <v>270103008</v>
      </c>
      <c r="O428" t="s">
        <v>13734</v>
      </c>
      <c r="P428">
        <v>0</v>
      </c>
      <c r="Q428">
        <v>12264.41017981736</v>
      </c>
      <c r="R428">
        <v>31564.126292182325</v>
      </c>
    </row>
    <row r="429" spans="1:18" x14ac:dyDescent="0.25">
      <c r="A429">
        <v>6</v>
      </c>
      <c r="B429">
        <v>6106</v>
      </c>
      <c r="C429" t="s">
        <v>1781</v>
      </c>
      <c r="D429" t="s">
        <v>1307</v>
      </c>
      <c r="E429">
        <v>4</v>
      </c>
      <c r="F429" t="s">
        <v>13829</v>
      </c>
      <c r="G429">
        <v>1</v>
      </c>
      <c r="H429" t="s">
        <v>8278</v>
      </c>
      <c r="I429">
        <v>1</v>
      </c>
      <c r="J429" t="s">
        <v>13769</v>
      </c>
      <c r="K429" t="s">
        <v>13781</v>
      </c>
      <c r="L429">
        <v>270103</v>
      </c>
      <c r="M429" t="s">
        <v>13539</v>
      </c>
      <c r="N429">
        <v>270103008</v>
      </c>
      <c r="O429" t="s">
        <v>13734</v>
      </c>
      <c r="P429">
        <v>0</v>
      </c>
      <c r="Q429">
        <v>9723.3942123111719</v>
      </c>
      <c r="R429">
        <v>5696.5798636979562</v>
      </c>
    </row>
    <row r="430" spans="1:18" x14ac:dyDescent="0.25">
      <c r="A430">
        <v>6</v>
      </c>
      <c r="B430">
        <v>6107</v>
      </c>
      <c r="C430" t="s">
        <v>1781</v>
      </c>
      <c r="D430" t="s">
        <v>1310</v>
      </c>
      <c r="E430">
        <v>1</v>
      </c>
      <c r="F430" t="s">
        <v>13826</v>
      </c>
      <c r="G430">
        <v>1</v>
      </c>
      <c r="H430" t="s">
        <v>8278</v>
      </c>
      <c r="I430">
        <v>1</v>
      </c>
      <c r="J430" t="s">
        <v>13769</v>
      </c>
      <c r="K430" t="s">
        <v>13770</v>
      </c>
      <c r="L430">
        <v>270103</v>
      </c>
      <c r="M430" t="s">
        <v>13539</v>
      </c>
      <c r="N430">
        <v>270103008</v>
      </c>
      <c r="O430" t="s">
        <v>13734</v>
      </c>
      <c r="P430">
        <v>0</v>
      </c>
      <c r="Q430">
        <v>5400.1357425302494</v>
      </c>
      <c r="R430">
        <v>0</v>
      </c>
    </row>
    <row r="431" spans="1:18" x14ac:dyDescent="0.25">
      <c r="A431">
        <v>6</v>
      </c>
      <c r="B431">
        <v>6107</v>
      </c>
      <c r="C431" t="s">
        <v>1781</v>
      </c>
      <c r="D431" t="s">
        <v>1310</v>
      </c>
      <c r="E431">
        <v>1</v>
      </c>
      <c r="F431" t="s">
        <v>13826</v>
      </c>
      <c r="G431">
        <v>1</v>
      </c>
      <c r="H431" t="s">
        <v>8278</v>
      </c>
      <c r="I431">
        <v>1</v>
      </c>
      <c r="J431" t="s">
        <v>13769</v>
      </c>
      <c r="K431" t="s">
        <v>13771</v>
      </c>
      <c r="L431">
        <v>270103</v>
      </c>
      <c r="M431" t="s">
        <v>13539</v>
      </c>
      <c r="N431">
        <v>270103008</v>
      </c>
      <c r="O431" t="s">
        <v>13734</v>
      </c>
      <c r="P431">
        <v>0</v>
      </c>
      <c r="Q431">
        <v>1879.0725673190757</v>
      </c>
      <c r="R431">
        <v>0</v>
      </c>
    </row>
    <row r="432" spans="1:18" x14ac:dyDescent="0.25">
      <c r="A432">
        <v>6</v>
      </c>
      <c r="B432">
        <v>6107</v>
      </c>
      <c r="C432" t="s">
        <v>1781</v>
      </c>
      <c r="D432" t="s">
        <v>1310</v>
      </c>
      <c r="E432">
        <v>2</v>
      </c>
      <c r="F432" t="s">
        <v>13827</v>
      </c>
      <c r="G432">
        <v>2</v>
      </c>
      <c r="H432" t="s">
        <v>13773</v>
      </c>
      <c r="I432">
        <v>1</v>
      </c>
      <c r="J432" t="s">
        <v>13769</v>
      </c>
      <c r="K432" t="s">
        <v>13774</v>
      </c>
      <c r="L432">
        <v>270103</v>
      </c>
      <c r="M432" t="s">
        <v>13539</v>
      </c>
      <c r="N432">
        <v>270103008</v>
      </c>
      <c r="O432" t="s">
        <v>13734</v>
      </c>
      <c r="P432">
        <v>0</v>
      </c>
      <c r="Q432">
        <v>5400.1357425302494</v>
      </c>
      <c r="R432">
        <v>0</v>
      </c>
    </row>
    <row r="433" spans="1:18" x14ac:dyDescent="0.25">
      <c r="A433">
        <v>6</v>
      </c>
      <c r="B433">
        <v>6107</v>
      </c>
      <c r="C433" t="s">
        <v>1781</v>
      </c>
      <c r="D433" t="s">
        <v>1310</v>
      </c>
      <c r="E433">
        <v>2</v>
      </c>
      <c r="F433" t="s">
        <v>13827</v>
      </c>
      <c r="G433">
        <v>2</v>
      </c>
      <c r="H433" t="s">
        <v>13773</v>
      </c>
      <c r="I433">
        <v>1</v>
      </c>
      <c r="J433" t="s">
        <v>13769</v>
      </c>
      <c r="K433" t="s">
        <v>13775</v>
      </c>
      <c r="L433">
        <v>270103</v>
      </c>
      <c r="M433" t="s">
        <v>13539</v>
      </c>
      <c r="N433">
        <v>270103008</v>
      </c>
      <c r="O433" t="s">
        <v>13734</v>
      </c>
      <c r="P433">
        <v>0</v>
      </c>
      <c r="Q433">
        <v>1879.0725673190757</v>
      </c>
      <c r="R433">
        <v>0</v>
      </c>
    </row>
    <row r="434" spans="1:18" x14ac:dyDescent="0.25">
      <c r="A434">
        <v>6</v>
      </c>
      <c r="B434">
        <v>6107</v>
      </c>
      <c r="C434" t="s">
        <v>1781</v>
      </c>
      <c r="D434" t="s">
        <v>1310</v>
      </c>
      <c r="E434">
        <v>3</v>
      </c>
      <c r="F434" t="s">
        <v>13828</v>
      </c>
      <c r="G434">
        <v>1</v>
      </c>
      <c r="H434" t="s">
        <v>8278</v>
      </c>
      <c r="I434">
        <v>1</v>
      </c>
      <c r="J434" t="s">
        <v>13769</v>
      </c>
      <c r="K434" t="s">
        <v>13777</v>
      </c>
      <c r="L434">
        <v>270103</v>
      </c>
      <c r="M434" t="s">
        <v>13539</v>
      </c>
      <c r="N434">
        <v>270103008</v>
      </c>
      <c r="O434" t="s">
        <v>13734</v>
      </c>
      <c r="P434">
        <v>0</v>
      </c>
      <c r="Q434">
        <v>5400.1357425302494</v>
      </c>
      <c r="R434">
        <v>0</v>
      </c>
    </row>
    <row r="435" spans="1:18" x14ac:dyDescent="0.25">
      <c r="A435">
        <v>6</v>
      </c>
      <c r="B435">
        <v>6107</v>
      </c>
      <c r="C435" t="s">
        <v>1781</v>
      </c>
      <c r="D435" t="s">
        <v>1310</v>
      </c>
      <c r="E435">
        <v>3</v>
      </c>
      <c r="F435" t="s">
        <v>13828</v>
      </c>
      <c r="G435">
        <v>1</v>
      </c>
      <c r="H435" t="s">
        <v>8278</v>
      </c>
      <c r="I435">
        <v>1</v>
      </c>
      <c r="J435" t="s">
        <v>13769</v>
      </c>
      <c r="K435" t="s">
        <v>13778</v>
      </c>
      <c r="L435">
        <v>270103</v>
      </c>
      <c r="M435" t="s">
        <v>13539</v>
      </c>
      <c r="N435">
        <v>270103008</v>
      </c>
      <c r="O435" t="s">
        <v>13734</v>
      </c>
      <c r="P435">
        <v>0</v>
      </c>
      <c r="Q435">
        <v>1879.0725673190757</v>
      </c>
      <c r="R435">
        <v>0</v>
      </c>
    </row>
    <row r="436" spans="1:18" x14ac:dyDescent="0.25">
      <c r="A436">
        <v>6</v>
      </c>
      <c r="B436">
        <v>6107</v>
      </c>
      <c r="C436" t="s">
        <v>1781</v>
      </c>
      <c r="D436" t="s">
        <v>1310</v>
      </c>
      <c r="E436">
        <v>4</v>
      </c>
      <c r="F436" t="s">
        <v>13829</v>
      </c>
      <c r="G436">
        <v>1</v>
      </c>
      <c r="H436" t="s">
        <v>8278</v>
      </c>
      <c r="I436">
        <v>1</v>
      </c>
      <c r="J436" t="s">
        <v>13769</v>
      </c>
      <c r="K436" t="s">
        <v>13780</v>
      </c>
      <c r="L436">
        <v>270103</v>
      </c>
      <c r="M436" t="s">
        <v>13539</v>
      </c>
      <c r="N436">
        <v>270103008</v>
      </c>
      <c r="O436" t="s">
        <v>13734</v>
      </c>
      <c r="P436">
        <v>0</v>
      </c>
      <c r="Q436">
        <v>5400.1357425302494</v>
      </c>
      <c r="R436">
        <v>0</v>
      </c>
    </row>
    <row r="437" spans="1:18" x14ac:dyDescent="0.25">
      <c r="A437">
        <v>6</v>
      </c>
      <c r="B437">
        <v>6107</v>
      </c>
      <c r="C437" t="s">
        <v>1781</v>
      </c>
      <c r="D437" t="s">
        <v>1310</v>
      </c>
      <c r="E437">
        <v>4</v>
      </c>
      <c r="F437" t="s">
        <v>13829</v>
      </c>
      <c r="G437">
        <v>1</v>
      </c>
      <c r="H437" t="s">
        <v>8278</v>
      </c>
      <c r="I437">
        <v>1</v>
      </c>
      <c r="J437" t="s">
        <v>13769</v>
      </c>
      <c r="K437" t="s">
        <v>13781</v>
      </c>
      <c r="L437">
        <v>270103</v>
      </c>
      <c r="M437" t="s">
        <v>13539</v>
      </c>
      <c r="N437">
        <v>270103008</v>
      </c>
      <c r="O437" t="s">
        <v>13734</v>
      </c>
      <c r="P437">
        <v>0</v>
      </c>
      <c r="Q437">
        <v>1879.0725673190757</v>
      </c>
      <c r="R437">
        <v>0</v>
      </c>
    </row>
    <row r="438" spans="1:18" x14ac:dyDescent="0.25">
      <c r="A438">
        <v>6</v>
      </c>
      <c r="B438">
        <v>6108</v>
      </c>
      <c r="C438" t="s">
        <v>1781</v>
      </c>
      <c r="D438" t="s">
        <v>1313</v>
      </c>
      <c r="E438">
        <v>1</v>
      </c>
      <c r="F438" t="s">
        <v>13826</v>
      </c>
      <c r="G438">
        <v>1</v>
      </c>
      <c r="H438" t="s">
        <v>8278</v>
      </c>
      <c r="I438">
        <v>1</v>
      </c>
      <c r="J438" t="s">
        <v>13769</v>
      </c>
      <c r="K438" t="s">
        <v>13770</v>
      </c>
      <c r="L438">
        <v>270103</v>
      </c>
      <c r="M438" t="s">
        <v>13539</v>
      </c>
      <c r="N438">
        <v>270103008</v>
      </c>
      <c r="O438" t="s">
        <v>13734</v>
      </c>
      <c r="P438">
        <v>0</v>
      </c>
      <c r="Q438">
        <v>15429.448670829666</v>
      </c>
      <c r="R438">
        <v>18401.440984810106</v>
      </c>
    </row>
    <row r="439" spans="1:18" x14ac:dyDescent="0.25">
      <c r="A439">
        <v>6</v>
      </c>
      <c r="B439">
        <v>6108</v>
      </c>
      <c r="C439" t="s">
        <v>1781</v>
      </c>
      <c r="D439" t="s">
        <v>1313</v>
      </c>
      <c r="E439">
        <v>1</v>
      </c>
      <c r="F439" t="s">
        <v>13826</v>
      </c>
      <c r="G439">
        <v>1</v>
      </c>
      <c r="H439" t="s">
        <v>8278</v>
      </c>
      <c r="I439">
        <v>1</v>
      </c>
      <c r="J439" t="s">
        <v>13769</v>
      </c>
      <c r="K439" t="s">
        <v>13771</v>
      </c>
      <c r="L439">
        <v>270103</v>
      </c>
      <c r="M439" t="s">
        <v>13539</v>
      </c>
      <c r="N439">
        <v>270103008</v>
      </c>
      <c r="O439" t="s">
        <v>13734</v>
      </c>
      <c r="P439">
        <v>0</v>
      </c>
      <c r="Q439">
        <v>874.04180748130955</v>
      </c>
      <c r="R439">
        <v>5662.0038078892858</v>
      </c>
    </row>
    <row r="440" spans="1:18" x14ac:dyDescent="0.25">
      <c r="A440">
        <v>6</v>
      </c>
      <c r="B440">
        <v>6108</v>
      </c>
      <c r="C440" t="s">
        <v>1781</v>
      </c>
      <c r="D440" t="s">
        <v>1313</v>
      </c>
      <c r="E440">
        <v>2</v>
      </c>
      <c r="F440" t="s">
        <v>13827</v>
      </c>
      <c r="G440">
        <v>2</v>
      </c>
      <c r="H440" t="s">
        <v>13773</v>
      </c>
      <c r="I440">
        <v>1</v>
      </c>
      <c r="J440" t="s">
        <v>13769</v>
      </c>
      <c r="K440" t="s">
        <v>13774</v>
      </c>
      <c r="L440">
        <v>270103</v>
      </c>
      <c r="M440" t="s">
        <v>13539</v>
      </c>
      <c r="N440">
        <v>270103008</v>
      </c>
      <c r="O440" t="s">
        <v>13734</v>
      </c>
      <c r="P440">
        <v>0</v>
      </c>
      <c r="Q440">
        <v>13942.171834964696</v>
      </c>
      <c r="R440">
        <v>16651.216355160312</v>
      </c>
    </row>
    <row r="441" spans="1:18" x14ac:dyDescent="0.25">
      <c r="A441">
        <v>6</v>
      </c>
      <c r="B441">
        <v>6108</v>
      </c>
      <c r="C441" t="s">
        <v>1781</v>
      </c>
      <c r="D441" t="s">
        <v>1313</v>
      </c>
      <c r="E441">
        <v>2</v>
      </c>
      <c r="F441" t="s">
        <v>13827</v>
      </c>
      <c r="G441">
        <v>2</v>
      </c>
      <c r="H441" t="s">
        <v>13773</v>
      </c>
      <c r="I441">
        <v>1</v>
      </c>
      <c r="J441" t="s">
        <v>13769</v>
      </c>
      <c r="K441" t="s">
        <v>13775</v>
      </c>
      <c r="L441">
        <v>270103</v>
      </c>
      <c r="M441" t="s">
        <v>13539</v>
      </c>
      <c r="N441">
        <v>270103008</v>
      </c>
      <c r="O441" t="s">
        <v>13734</v>
      </c>
      <c r="P441">
        <v>0</v>
      </c>
      <c r="Q441">
        <v>2361.3186433462774</v>
      </c>
      <c r="R441">
        <v>7412.2284375390818</v>
      </c>
    </row>
    <row r="442" spans="1:18" x14ac:dyDescent="0.25">
      <c r="A442">
        <v>6</v>
      </c>
      <c r="B442">
        <v>6108</v>
      </c>
      <c r="C442" t="s">
        <v>1781</v>
      </c>
      <c r="D442" t="s">
        <v>1313</v>
      </c>
      <c r="E442">
        <v>3</v>
      </c>
      <c r="F442" t="s">
        <v>13828</v>
      </c>
      <c r="G442">
        <v>1</v>
      </c>
      <c r="H442" t="s">
        <v>8278</v>
      </c>
      <c r="I442">
        <v>1</v>
      </c>
      <c r="J442" t="s">
        <v>13769</v>
      </c>
      <c r="K442" t="s">
        <v>13777</v>
      </c>
      <c r="L442">
        <v>270103</v>
      </c>
      <c r="M442" t="s">
        <v>13539</v>
      </c>
      <c r="N442">
        <v>270103008</v>
      </c>
      <c r="O442" t="s">
        <v>13734</v>
      </c>
      <c r="P442">
        <v>0</v>
      </c>
      <c r="Q442">
        <v>16303.490478310974</v>
      </c>
      <c r="R442">
        <v>21731.34739573329</v>
      </c>
    </row>
    <row r="443" spans="1:18" x14ac:dyDescent="0.25">
      <c r="A443">
        <v>6</v>
      </c>
      <c r="B443">
        <v>6108</v>
      </c>
      <c r="C443" t="s">
        <v>1781</v>
      </c>
      <c r="D443" t="s">
        <v>1313</v>
      </c>
      <c r="E443">
        <v>3</v>
      </c>
      <c r="F443" t="s">
        <v>13828</v>
      </c>
      <c r="G443">
        <v>1</v>
      </c>
      <c r="H443" t="s">
        <v>8278</v>
      </c>
      <c r="I443">
        <v>1</v>
      </c>
      <c r="J443" t="s">
        <v>13769</v>
      </c>
      <c r="K443" t="s">
        <v>13778</v>
      </c>
      <c r="L443">
        <v>270103</v>
      </c>
      <c r="M443" t="s">
        <v>13539</v>
      </c>
      <c r="N443">
        <v>270103008</v>
      </c>
      <c r="O443" t="s">
        <v>13734</v>
      </c>
      <c r="P443">
        <v>0</v>
      </c>
      <c r="Q443">
        <v>0</v>
      </c>
      <c r="R443">
        <v>2332.0973969661045</v>
      </c>
    </row>
    <row r="444" spans="1:18" x14ac:dyDescent="0.25">
      <c r="A444">
        <v>6</v>
      </c>
      <c r="B444">
        <v>6108</v>
      </c>
      <c r="C444" t="s">
        <v>1781</v>
      </c>
      <c r="D444" t="s">
        <v>1313</v>
      </c>
      <c r="E444">
        <v>4</v>
      </c>
      <c r="F444" t="s">
        <v>13829</v>
      </c>
      <c r="G444">
        <v>1</v>
      </c>
      <c r="H444" t="s">
        <v>8278</v>
      </c>
      <c r="I444">
        <v>1</v>
      </c>
      <c r="J444" t="s">
        <v>13769</v>
      </c>
      <c r="K444" t="s">
        <v>13780</v>
      </c>
      <c r="L444">
        <v>270103</v>
      </c>
      <c r="M444" t="s">
        <v>13539</v>
      </c>
      <c r="N444">
        <v>270103008</v>
      </c>
      <c r="O444" t="s">
        <v>13734</v>
      </c>
      <c r="P444">
        <v>0</v>
      </c>
      <c r="Q444">
        <v>15429.448670829666</v>
      </c>
      <c r="R444">
        <v>18401.440984810106</v>
      </c>
    </row>
    <row r="445" spans="1:18" x14ac:dyDescent="0.25">
      <c r="A445">
        <v>6</v>
      </c>
      <c r="B445">
        <v>6108</v>
      </c>
      <c r="C445" t="s">
        <v>1781</v>
      </c>
      <c r="D445" t="s">
        <v>1313</v>
      </c>
      <c r="E445">
        <v>4</v>
      </c>
      <c r="F445" t="s">
        <v>13829</v>
      </c>
      <c r="G445">
        <v>1</v>
      </c>
      <c r="H445" t="s">
        <v>8278</v>
      </c>
      <c r="I445">
        <v>1</v>
      </c>
      <c r="J445" t="s">
        <v>13769</v>
      </c>
      <c r="K445" t="s">
        <v>13781</v>
      </c>
      <c r="L445">
        <v>270103</v>
      </c>
      <c r="M445" t="s">
        <v>13539</v>
      </c>
      <c r="N445">
        <v>270103008</v>
      </c>
      <c r="O445" t="s">
        <v>13734</v>
      </c>
      <c r="P445">
        <v>0</v>
      </c>
      <c r="Q445">
        <v>874.04180748130955</v>
      </c>
      <c r="R445">
        <v>5662.0038078892858</v>
      </c>
    </row>
    <row r="446" spans="1:18" x14ac:dyDescent="0.25">
      <c r="A446">
        <v>6</v>
      </c>
      <c r="B446">
        <v>6110</v>
      </c>
      <c r="C446" t="s">
        <v>1781</v>
      </c>
      <c r="D446" t="s">
        <v>1319</v>
      </c>
      <c r="E446">
        <v>1</v>
      </c>
      <c r="F446" t="s">
        <v>13826</v>
      </c>
      <c r="G446">
        <v>1</v>
      </c>
      <c r="H446" t="s">
        <v>8278</v>
      </c>
      <c r="I446">
        <v>1</v>
      </c>
      <c r="J446" t="s">
        <v>13769</v>
      </c>
      <c r="K446" t="s">
        <v>13770</v>
      </c>
      <c r="L446">
        <v>270103</v>
      </c>
      <c r="M446" t="s">
        <v>13539</v>
      </c>
      <c r="N446">
        <v>270103008</v>
      </c>
      <c r="O446" t="s">
        <v>13734</v>
      </c>
      <c r="P446">
        <v>0</v>
      </c>
      <c r="Q446">
        <v>21770.509899505665</v>
      </c>
      <c r="R446">
        <v>34046.840854408998</v>
      </c>
    </row>
    <row r="447" spans="1:18" x14ac:dyDescent="0.25">
      <c r="A447">
        <v>6</v>
      </c>
      <c r="B447">
        <v>6110</v>
      </c>
      <c r="C447" t="s">
        <v>1781</v>
      </c>
      <c r="D447" t="s">
        <v>1319</v>
      </c>
      <c r="E447">
        <v>1</v>
      </c>
      <c r="F447" t="s">
        <v>13826</v>
      </c>
      <c r="G447">
        <v>1</v>
      </c>
      <c r="H447" t="s">
        <v>8278</v>
      </c>
      <c r="I447">
        <v>1</v>
      </c>
      <c r="J447" t="s">
        <v>13769</v>
      </c>
      <c r="K447" t="s">
        <v>13771</v>
      </c>
      <c r="L447">
        <v>270103</v>
      </c>
      <c r="M447" t="s">
        <v>13539</v>
      </c>
      <c r="N447">
        <v>270103008</v>
      </c>
      <c r="O447" t="s">
        <v>13734</v>
      </c>
      <c r="P447">
        <v>0</v>
      </c>
      <c r="Q447">
        <v>1715.4804532650844</v>
      </c>
      <c r="R447">
        <v>3818.4111949678918</v>
      </c>
    </row>
    <row r="448" spans="1:18" x14ac:dyDescent="0.25">
      <c r="A448">
        <v>6</v>
      </c>
      <c r="B448">
        <v>6110</v>
      </c>
      <c r="C448" t="s">
        <v>1781</v>
      </c>
      <c r="D448" t="s">
        <v>1319</v>
      </c>
      <c r="E448">
        <v>2</v>
      </c>
      <c r="F448" t="s">
        <v>13827</v>
      </c>
      <c r="G448">
        <v>2</v>
      </c>
      <c r="H448" t="s">
        <v>13773</v>
      </c>
      <c r="I448">
        <v>1</v>
      </c>
      <c r="J448" t="s">
        <v>13769</v>
      </c>
      <c r="K448" t="s">
        <v>13774</v>
      </c>
      <c r="L448">
        <v>270103</v>
      </c>
      <c r="M448" t="s">
        <v>13539</v>
      </c>
      <c r="N448">
        <v>270103008</v>
      </c>
      <c r="O448" t="s">
        <v>13734</v>
      </c>
      <c r="P448">
        <v>0</v>
      </c>
      <c r="Q448">
        <v>21770.509899505665</v>
      </c>
      <c r="R448">
        <v>19846.804395743216</v>
      </c>
    </row>
    <row r="449" spans="1:18" x14ac:dyDescent="0.25">
      <c r="A449">
        <v>6</v>
      </c>
      <c r="B449">
        <v>6110</v>
      </c>
      <c r="C449" t="s">
        <v>1781</v>
      </c>
      <c r="D449" t="s">
        <v>1319</v>
      </c>
      <c r="E449">
        <v>2</v>
      </c>
      <c r="F449" t="s">
        <v>13827</v>
      </c>
      <c r="G449">
        <v>2</v>
      </c>
      <c r="H449" t="s">
        <v>13773</v>
      </c>
      <c r="I449">
        <v>1</v>
      </c>
      <c r="J449" t="s">
        <v>13769</v>
      </c>
      <c r="K449" t="s">
        <v>13775</v>
      </c>
      <c r="L449">
        <v>270103</v>
      </c>
      <c r="M449" t="s">
        <v>13539</v>
      </c>
      <c r="N449">
        <v>270103008</v>
      </c>
      <c r="O449" t="s">
        <v>13734</v>
      </c>
      <c r="P449">
        <v>0</v>
      </c>
      <c r="Q449">
        <v>1715.4804532650844</v>
      </c>
      <c r="R449">
        <v>18018.447653633688</v>
      </c>
    </row>
    <row r="450" spans="1:18" x14ac:dyDescent="0.25">
      <c r="A450">
        <v>6</v>
      </c>
      <c r="B450">
        <v>6110</v>
      </c>
      <c r="C450" t="s">
        <v>1781</v>
      </c>
      <c r="D450" t="s">
        <v>1319</v>
      </c>
      <c r="E450">
        <v>3</v>
      </c>
      <c r="F450" t="s">
        <v>13828</v>
      </c>
      <c r="G450">
        <v>1</v>
      </c>
      <c r="H450" t="s">
        <v>8278</v>
      </c>
      <c r="I450">
        <v>1</v>
      </c>
      <c r="J450" t="s">
        <v>13769</v>
      </c>
      <c r="K450" t="s">
        <v>13777</v>
      </c>
      <c r="L450">
        <v>270103</v>
      </c>
      <c r="M450" t="s">
        <v>13539</v>
      </c>
      <c r="N450">
        <v>270103008</v>
      </c>
      <c r="O450" t="s">
        <v>13734</v>
      </c>
      <c r="P450">
        <v>0</v>
      </c>
      <c r="Q450">
        <v>23485.990352770743</v>
      </c>
      <c r="R450">
        <v>37865.252049376897</v>
      </c>
    </row>
    <row r="451" spans="1:18" x14ac:dyDescent="0.25">
      <c r="A451">
        <v>6</v>
      </c>
      <c r="B451">
        <v>6110</v>
      </c>
      <c r="C451" t="s">
        <v>1781</v>
      </c>
      <c r="D451" t="s">
        <v>1319</v>
      </c>
      <c r="E451">
        <v>4</v>
      </c>
      <c r="F451" t="s">
        <v>13829</v>
      </c>
      <c r="G451">
        <v>1</v>
      </c>
      <c r="H451" t="s">
        <v>8278</v>
      </c>
      <c r="I451">
        <v>1</v>
      </c>
      <c r="J451" t="s">
        <v>13769</v>
      </c>
      <c r="K451" t="s">
        <v>13780</v>
      </c>
      <c r="L451">
        <v>270103</v>
      </c>
      <c r="M451" t="s">
        <v>13539</v>
      </c>
      <c r="N451">
        <v>270103008</v>
      </c>
      <c r="O451" t="s">
        <v>13734</v>
      </c>
      <c r="P451">
        <v>0</v>
      </c>
      <c r="Q451">
        <v>21770.509899505665</v>
      </c>
      <c r="R451">
        <v>34046.840854408998</v>
      </c>
    </row>
    <row r="452" spans="1:18" x14ac:dyDescent="0.25">
      <c r="A452">
        <v>6</v>
      </c>
      <c r="B452">
        <v>6110</v>
      </c>
      <c r="C452" t="s">
        <v>1781</v>
      </c>
      <c r="D452" t="s">
        <v>1319</v>
      </c>
      <c r="E452">
        <v>4</v>
      </c>
      <c r="F452" t="s">
        <v>13829</v>
      </c>
      <c r="G452">
        <v>1</v>
      </c>
      <c r="H452" t="s">
        <v>8278</v>
      </c>
      <c r="I452">
        <v>1</v>
      </c>
      <c r="J452" t="s">
        <v>13769</v>
      </c>
      <c r="K452" t="s">
        <v>13781</v>
      </c>
      <c r="L452">
        <v>270103</v>
      </c>
      <c r="M452" t="s">
        <v>13539</v>
      </c>
      <c r="N452">
        <v>270103008</v>
      </c>
      <c r="O452" t="s">
        <v>13734</v>
      </c>
      <c r="P452">
        <v>0</v>
      </c>
      <c r="Q452">
        <v>1715.4804532650844</v>
      </c>
      <c r="R452">
        <v>3818.4111949678918</v>
      </c>
    </row>
    <row r="453" spans="1:18" x14ac:dyDescent="0.25">
      <c r="A453">
        <v>6</v>
      </c>
      <c r="B453">
        <v>6111</v>
      </c>
      <c r="C453" t="s">
        <v>1781</v>
      </c>
      <c r="D453" t="s">
        <v>1322</v>
      </c>
      <c r="E453">
        <v>1</v>
      </c>
      <c r="F453" t="s">
        <v>13826</v>
      </c>
      <c r="G453">
        <v>1</v>
      </c>
      <c r="H453" t="s">
        <v>8278</v>
      </c>
      <c r="I453">
        <v>1</v>
      </c>
      <c r="J453" t="s">
        <v>13769</v>
      </c>
      <c r="K453" t="s">
        <v>13770</v>
      </c>
      <c r="L453">
        <v>270103</v>
      </c>
      <c r="M453" t="s">
        <v>13539</v>
      </c>
      <c r="N453">
        <v>270103008</v>
      </c>
      <c r="O453" t="s">
        <v>13734</v>
      </c>
      <c r="P453">
        <v>0</v>
      </c>
      <c r="Q453">
        <v>11480.010920515238</v>
      </c>
      <c r="R453">
        <v>0</v>
      </c>
    </row>
    <row r="454" spans="1:18" x14ac:dyDescent="0.25">
      <c r="A454">
        <v>6</v>
      </c>
      <c r="B454">
        <v>6111</v>
      </c>
      <c r="C454" t="s">
        <v>1781</v>
      </c>
      <c r="D454" t="s">
        <v>1322</v>
      </c>
      <c r="E454">
        <v>1</v>
      </c>
      <c r="F454" t="s">
        <v>13826</v>
      </c>
      <c r="G454">
        <v>1</v>
      </c>
      <c r="H454" t="s">
        <v>8278</v>
      </c>
      <c r="I454">
        <v>1</v>
      </c>
      <c r="J454" t="s">
        <v>13769</v>
      </c>
      <c r="K454" t="s">
        <v>13771</v>
      </c>
      <c r="L454">
        <v>270103</v>
      </c>
      <c r="M454" t="s">
        <v>13539</v>
      </c>
      <c r="N454">
        <v>270103008</v>
      </c>
      <c r="O454" t="s">
        <v>13734</v>
      </c>
      <c r="P454">
        <v>0</v>
      </c>
      <c r="Q454">
        <v>6818.5752531250591</v>
      </c>
      <c r="R454">
        <v>0</v>
      </c>
    </row>
    <row r="455" spans="1:18" x14ac:dyDescent="0.25">
      <c r="A455">
        <v>6</v>
      </c>
      <c r="B455">
        <v>6111</v>
      </c>
      <c r="C455" t="s">
        <v>1781</v>
      </c>
      <c r="D455" t="s">
        <v>1322</v>
      </c>
      <c r="E455">
        <v>2</v>
      </c>
      <c r="F455" t="s">
        <v>13827</v>
      </c>
      <c r="G455">
        <v>2</v>
      </c>
      <c r="H455" t="s">
        <v>13773</v>
      </c>
      <c r="I455">
        <v>1</v>
      </c>
      <c r="J455" t="s">
        <v>13769</v>
      </c>
      <c r="K455" t="s">
        <v>13774</v>
      </c>
      <c r="L455">
        <v>270103</v>
      </c>
      <c r="M455" t="s">
        <v>13539</v>
      </c>
      <c r="N455">
        <v>270103008</v>
      </c>
      <c r="O455" t="s">
        <v>13734</v>
      </c>
      <c r="P455">
        <v>0</v>
      </c>
      <c r="Q455">
        <v>11480.010920515238</v>
      </c>
      <c r="R455">
        <v>0</v>
      </c>
    </row>
    <row r="456" spans="1:18" x14ac:dyDescent="0.25">
      <c r="A456">
        <v>6</v>
      </c>
      <c r="B456">
        <v>6111</v>
      </c>
      <c r="C456" t="s">
        <v>1781</v>
      </c>
      <c r="D456" t="s">
        <v>1322</v>
      </c>
      <c r="E456">
        <v>2</v>
      </c>
      <c r="F456" t="s">
        <v>13827</v>
      </c>
      <c r="G456">
        <v>2</v>
      </c>
      <c r="H456" t="s">
        <v>13773</v>
      </c>
      <c r="I456">
        <v>1</v>
      </c>
      <c r="J456" t="s">
        <v>13769</v>
      </c>
      <c r="K456" t="s">
        <v>13775</v>
      </c>
      <c r="L456">
        <v>270103</v>
      </c>
      <c r="M456" t="s">
        <v>13539</v>
      </c>
      <c r="N456">
        <v>270103008</v>
      </c>
      <c r="O456" t="s">
        <v>13734</v>
      </c>
      <c r="P456">
        <v>0</v>
      </c>
      <c r="Q456">
        <v>6818.5752531250591</v>
      </c>
      <c r="R456">
        <v>0</v>
      </c>
    </row>
    <row r="457" spans="1:18" x14ac:dyDescent="0.25">
      <c r="A457">
        <v>6</v>
      </c>
      <c r="B457">
        <v>6111</v>
      </c>
      <c r="C457" t="s">
        <v>1781</v>
      </c>
      <c r="D457" t="s">
        <v>1322</v>
      </c>
      <c r="E457">
        <v>3</v>
      </c>
      <c r="F457" t="s">
        <v>13828</v>
      </c>
      <c r="G457">
        <v>1</v>
      </c>
      <c r="H457" t="s">
        <v>8278</v>
      </c>
      <c r="I457">
        <v>1</v>
      </c>
      <c r="J457" t="s">
        <v>13769</v>
      </c>
      <c r="K457" t="s">
        <v>13777</v>
      </c>
      <c r="L457">
        <v>270103</v>
      </c>
      <c r="M457" t="s">
        <v>13539</v>
      </c>
      <c r="N457">
        <v>270103008</v>
      </c>
      <c r="O457" t="s">
        <v>13734</v>
      </c>
      <c r="P457">
        <v>0</v>
      </c>
      <c r="Q457">
        <v>18298.586173640299</v>
      </c>
      <c r="R457">
        <v>0</v>
      </c>
    </row>
    <row r="458" spans="1:18" x14ac:dyDescent="0.25">
      <c r="A458">
        <v>6</v>
      </c>
      <c r="B458">
        <v>6111</v>
      </c>
      <c r="C458" t="s">
        <v>1781</v>
      </c>
      <c r="D458" t="s">
        <v>1322</v>
      </c>
      <c r="E458">
        <v>4</v>
      </c>
      <c r="F458" t="s">
        <v>13829</v>
      </c>
      <c r="G458">
        <v>1</v>
      </c>
      <c r="H458" t="s">
        <v>8278</v>
      </c>
      <c r="I458">
        <v>1</v>
      </c>
      <c r="J458" t="s">
        <v>13769</v>
      </c>
      <c r="K458" t="s">
        <v>13780</v>
      </c>
      <c r="L458">
        <v>270103</v>
      </c>
      <c r="M458" t="s">
        <v>13539</v>
      </c>
      <c r="N458">
        <v>270103008</v>
      </c>
      <c r="O458" t="s">
        <v>13734</v>
      </c>
      <c r="P458">
        <v>0</v>
      </c>
      <c r="Q458">
        <v>11480.010920515238</v>
      </c>
      <c r="R458">
        <v>0</v>
      </c>
    </row>
    <row r="459" spans="1:18" x14ac:dyDescent="0.25">
      <c r="A459">
        <v>6</v>
      </c>
      <c r="B459">
        <v>6111</v>
      </c>
      <c r="C459" t="s">
        <v>1781</v>
      </c>
      <c r="D459" t="s">
        <v>1322</v>
      </c>
      <c r="E459">
        <v>4</v>
      </c>
      <c r="F459" t="s">
        <v>13829</v>
      </c>
      <c r="G459">
        <v>1</v>
      </c>
      <c r="H459" t="s">
        <v>8278</v>
      </c>
      <c r="I459">
        <v>1</v>
      </c>
      <c r="J459" t="s">
        <v>13769</v>
      </c>
      <c r="K459" t="s">
        <v>13781</v>
      </c>
      <c r="L459">
        <v>270103</v>
      </c>
      <c r="M459" t="s">
        <v>13539</v>
      </c>
      <c r="N459">
        <v>270103008</v>
      </c>
      <c r="O459" t="s">
        <v>13734</v>
      </c>
      <c r="P459">
        <v>0</v>
      </c>
      <c r="Q459">
        <v>6818.5752531250591</v>
      </c>
      <c r="R459">
        <v>0</v>
      </c>
    </row>
    <row r="460" spans="1:18" x14ac:dyDescent="0.25">
      <c r="A460">
        <v>6</v>
      </c>
      <c r="B460">
        <v>6112</v>
      </c>
      <c r="C460" t="s">
        <v>1781</v>
      </c>
      <c r="D460" t="s">
        <v>1325</v>
      </c>
      <c r="E460">
        <v>1</v>
      </c>
      <c r="F460" t="s">
        <v>13826</v>
      </c>
      <c r="G460">
        <v>1</v>
      </c>
      <c r="H460" t="s">
        <v>8278</v>
      </c>
      <c r="I460">
        <v>1</v>
      </c>
      <c r="J460" t="s">
        <v>13769</v>
      </c>
      <c r="K460" t="s">
        <v>13770</v>
      </c>
      <c r="L460">
        <v>270103</v>
      </c>
      <c r="M460" t="s">
        <v>13539</v>
      </c>
      <c r="N460">
        <v>270103008</v>
      </c>
      <c r="O460" t="s">
        <v>13734</v>
      </c>
      <c r="P460">
        <v>0</v>
      </c>
      <c r="Q460">
        <v>64461.899922535849</v>
      </c>
      <c r="R460">
        <v>0</v>
      </c>
    </row>
    <row r="461" spans="1:18" x14ac:dyDescent="0.25">
      <c r="A461">
        <v>6</v>
      </c>
      <c r="B461">
        <v>6112</v>
      </c>
      <c r="C461" t="s">
        <v>1781</v>
      </c>
      <c r="D461" t="s">
        <v>1325</v>
      </c>
      <c r="E461">
        <v>1</v>
      </c>
      <c r="F461" t="s">
        <v>13826</v>
      </c>
      <c r="G461">
        <v>1</v>
      </c>
      <c r="H461" t="s">
        <v>8278</v>
      </c>
      <c r="I461">
        <v>1</v>
      </c>
      <c r="J461" t="s">
        <v>13769</v>
      </c>
      <c r="K461" t="s">
        <v>13771</v>
      </c>
      <c r="L461">
        <v>270103</v>
      </c>
      <c r="M461" t="s">
        <v>13539</v>
      </c>
      <c r="N461">
        <v>270103008</v>
      </c>
      <c r="O461" t="s">
        <v>13734</v>
      </c>
      <c r="P461">
        <v>0</v>
      </c>
      <c r="Q461">
        <v>2505.2910052910051</v>
      </c>
      <c r="R461">
        <v>0</v>
      </c>
    </row>
    <row r="462" spans="1:18" x14ac:dyDescent="0.25">
      <c r="A462">
        <v>6</v>
      </c>
      <c r="B462">
        <v>6112</v>
      </c>
      <c r="C462" t="s">
        <v>1781</v>
      </c>
      <c r="D462" t="s">
        <v>1325</v>
      </c>
      <c r="E462">
        <v>2</v>
      </c>
      <c r="F462" t="s">
        <v>13827</v>
      </c>
      <c r="G462">
        <v>2</v>
      </c>
      <c r="H462" t="s">
        <v>13773</v>
      </c>
      <c r="I462">
        <v>1</v>
      </c>
      <c r="J462" t="s">
        <v>13769</v>
      </c>
      <c r="K462" t="s">
        <v>13774</v>
      </c>
      <c r="L462">
        <v>270103</v>
      </c>
      <c r="M462" t="s">
        <v>13539</v>
      </c>
      <c r="N462">
        <v>270103008</v>
      </c>
      <c r="O462" t="s">
        <v>13734</v>
      </c>
      <c r="P462">
        <v>0</v>
      </c>
      <c r="Q462">
        <v>51935.444896080808</v>
      </c>
      <c r="R462">
        <v>0</v>
      </c>
    </row>
    <row r="463" spans="1:18" x14ac:dyDescent="0.25">
      <c r="A463">
        <v>6</v>
      </c>
      <c r="B463">
        <v>6112</v>
      </c>
      <c r="C463" t="s">
        <v>1781</v>
      </c>
      <c r="D463" t="s">
        <v>1325</v>
      </c>
      <c r="E463">
        <v>2</v>
      </c>
      <c r="F463" t="s">
        <v>13827</v>
      </c>
      <c r="G463">
        <v>2</v>
      </c>
      <c r="H463" t="s">
        <v>13773</v>
      </c>
      <c r="I463">
        <v>1</v>
      </c>
      <c r="J463" t="s">
        <v>13769</v>
      </c>
      <c r="K463" t="s">
        <v>13775</v>
      </c>
      <c r="L463">
        <v>270103</v>
      </c>
      <c r="M463" t="s">
        <v>13539</v>
      </c>
      <c r="N463">
        <v>270103008</v>
      </c>
      <c r="O463" t="s">
        <v>13734</v>
      </c>
      <c r="P463">
        <v>0</v>
      </c>
      <c r="Q463">
        <v>15031.746031746032</v>
      </c>
      <c r="R463">
        <v>0</v>
      </c>
    </row>
    <row r="464" spans="1:18" x14ac:dyDescent="0.25">
      <c r="A464">
        <v>6</v>
      </c>
      <c r="B464">
        <v>6112</v>
      </c>
      <c r="C464" t="s">
        <v>1781</v>
      </c>
      <c r="D464" t="s">
        <v>1325</v>
      </c>
      <c r="E464">
        <v>3</v>
      </c>
      <c r="F464" t="s">
        <v>13828</v>
      </c>
      <c r="G464">
        <v>1</v>
      </c>
      <c r="H464" t="s">
        <v>8278</v>
      </c>
      <c r="I464">
        <v>1</v>
      </c>
      <c r="J464" t="s">
        <v>13769</v>
      </c>
      <c r="K464" t="s">
        <v>13777</v>
      </c>
      <c r="L464">
        <v>270103</v>
      </c>
      <c r="M464" t="s">
        <v>13539</v>
      </c>
      <c r="N464">
        <v>270103008</v>
      </c>
      <c r="O464" t="s">
        <v>13734</v>
      </c>
      <c r="P464">
        <v>0</v>
      </c>
      <c r="Q464">
        <v>66967.190927826858</v>
      </c>
      <c r="R464">
        <v>0</v>
      </c>
    </row>
    <row r="465" spans="1:18" x14ac:dyDescent="0.25">
      <c r="A465">
        <v>6</v>
      </c>
      <c r="B465">
        <v>6112</v>
      </c>
      <c r="C465" t="s">
        <v>1781</v>
      </c>
      <c r="D465" t="s">
        <v>1325</v>
      </c>
      <c r="E465">
        <v>4</v>
      </c>
      <c r="F465" t="s">
        <v>13829</v>
      </c>
      <c r="G465">
        <v>1</v>
      </c>
      <c r="H465" t="s">
        <v>8278</v>
      </c>
      <c r="I465">
        <v>1</v>
      </c>
      <c r="J465" t="s">
        <v>13769</v>
      </c>
      <c r="K465" t="s">
        <v>13780</v>
      </c>
      <c r="L465">
        <v>270103</v>
      </c>
      <c r="M465" t="s">
        <v>13539</v>
      </c>
      <c r="N465">
        <v>270103008</v>
      </c>
      <c r="O465" t="s">
        <v>13734</v>
      </c>
      <c r="P465">
        <v>0</v>
      </c>
      <c r="Q465">
        <v>64461.899922535849</v>
      </c>
      <c r="R465">
        <v>0</v>
      </c>
    </row>
    <row r="466" spans="1:18" x14ac:dyDescent="0.25">
      <c r="A466">
        <v>6</v>
      </c>
      <c r="B466">
        <v>6112</v>
      </c>
      <c r="C466" t="s">
        <v>1781</v>
      </c>
      <c r="D466" t="s">
        <v>1325</v>
      </c>
      <c r="E466">
        <v>4</v>
      </c>
      <c r="F466" t="s">
        <v>13829</v>
      </c>
      <c r="G466">
        <v>1</v>
      </c>
      <c r="H466" t="s">
        <v>8278</v>
      </c>
      <c r="I466">
        <v>1</v>
      </c>
      <c r="J466" t="s">
        <v>13769</v>
      </c>
      <c r="K466" t="s">
        <v>13781</v>
      </c>
      <c r="L466">
        <v>270103</v>
      </c>
      <c r="M466" t="s">
        <v>13539</v>
      </c>
      <c r="N466">
        <v>270103008</v>
      </c>
      <c r="O466" t="s">
        <v>13734</v>
      </c>
      <c r="P466">
        <v>0</v>
      </c>
      <c r="Q466">
        <v>2505.2910052910051</v>
      </c>
      <c r="R466">
        <v>0</v>
      </c>
    </row>
    <row r="467" spans="1:18" x14ac:dyDescent="0.25">
      <c r="A467">
        <v>6</v>
      </c>
      <c r="B467">
        <v>6115</v>
      </c>
      <c r="C467" t="s">
        <v>1781</v>
      </c>
      <c r="D467" t="s">
        <v>1334</v>
      </c>
      <c r="E467">
        <v>1</v>
      </c>
      <c r="F467" t="s">
        <v>13826</v>
      </c>
      <c r="G467">
        <v>1</v>
      </c>
      <c r="H467" t="s">
        <v>8278</v>
      </c>
      <c r="I467">
        <v>1</v>
      </c>
      <c r="J467" t="s">
        <v>13769</v>
      </c>
      <c r="K467" t="s">
        <v>13770</v>
      </c>
      <c r="L467">
        <v>270103</v>
      </c>
      <c r="M467" t="s">
        <v>13539</v>
      </c>
      <c r="N467">
        <v>270103008</v>
      </c>
      <c r="O467" t="s">
        <v>13734</v>
      </c>
      <c r="P467">
        <v>19182.174002609354</v>
      </c>
      <c r="Q467">
        <v>13769.520688973134</v>
      </c>
      <c r="R467">
        <v>25853.443968455649</v>
      </c>
    </row>
    <row r="468" spans="1:18" x14ac:dyDescent="0.25">
      <c r="A468">
        <v>6</v>
      </c>
      <c r="B468">
        <v>6115</v>
      </c>
      <c r="C468" t="s">
        <v>1781</v>
      </c>
      <c r="D468" t="s">
        <v>1334</v>
      </c>
      <c r="E468">
        <v>1</v>
      </c>
      <c r="F468" t="s">
        <v>13826</v>
      </c>
      <c r="G468">
        <v>1</v>
      </c>
      <c r="H468" t="s">
        <v>8278</v>
      </c>
      <c r="I468">
        <v>1</v>
      </c>
      <c r="J468" t="s">
        <v>13769</v>
      </c>
      <c r="K468" t="s">
        <v>13771</v>
      </c>
      <c r="L468">
        <v>270103</v>
      </c>
      <c r="M468" t="s">
        <v>13539</v>
      </c>
      <c r="N468">
        <v>270103008</v>
      </c>
      <c r="O468" t="s">
        <v>13734</v>
      </c>
      <c r="P468">
        <v>1869.4637094005357</v>
      </c>
      <c r="Q468">
        <v>6027.8960806243322</v>
      </c>
      <c r="R468">
        <v>3376.281682356082</v>
      </c>
    </row>
    <row r="469" spans="1:18" x14ac:dyDescent="0.25">
      <c r="A469">
        <v>6</v>
      </c>
      <c r="B469">
        <v>6115</v>
      </c>
      <c r="C469" t="s">
        <v>1781</v>
      </c>
      <c r="D469" t="s">
        <v>1334</v>
      </c>
      <c r="E469">
        <v>2</v>
      </c>
      <c r="F469" t="s">
        <v>13827</v>
      </c>
      <c r="G469">
        <v>2</v>
      </c>
      <c r="H469" t="s">
        <v>13773</v>
      </c>
      <c r="I469">
        <v>1</v>
      </c>
      <c r="J469" t="s">
        <v>13769</v>
      </c>
      <c r="K469" t="s">
        <v>13774</v>
      </c>
      <c r="L469">
        <v>270103</v>
      </c>
      <c r="M469" t="s">
        <v>13539</v>
      </c>
      <c r="N469">
        <v>270103008</v>
      </c>
      <c r="O469" t="s">
        <v>13734</v>
      </c>
      <c r="P469">
        <v>12802.99388862185</v>
      </c>
      <c r="Q469">
        <v>11781.112827424873</v>
      </c>
      <c r="R469">
        <v>21476.372926238178</v>
      </c>
    </row>
    <row r="470" spans="1:18" x14ac:dyDescent="0.25">
      <c r="A470">
        <v>6</v>
      </c>
      <c r="B470">
        <v>6115</v>
      </c>
      <c r="C470" t="s">
        <v>1781</v>
      </c>
      <c r="D470" t="s">
        <v>1334</v>
      </c>
      <c r="E470">
        <v>2</v>
      </c>
      <c r="F470" t="s">
        <v>13827</v>
      </c>
      <c r="G470">
        <v>2</v>
      </c>
      <c r="H470" t="s">
        <v>13773</v>
      </c>
      <c r="I470">
        <v>1</v>
      </c>
      <c r="J470" t="s">
        <v>13769</v>
      </c>
      <c r="K470" t="s">
        <v>13775</v>
      </c>
      <c r="L470">
        <v>270103</v>
      </c>
      <c r="M470" t="s">
        <v>13539</v>
      </c>
      <c r="N470">
        <v>270103008</v>
      </c>
      <c r="O470" t="s">
        <v>13734</v>
      </c>
      <c r="P470">
        <v>8248.6438233880381</v>
      </c>
      <c r="Q470">
        <v>8016.3039421725944</v>
      </c>
      <c r="R470">
        <v>7753.3527245735522</v>
      </c>
    </row>
    <row r="471" spans="1:18" x14ac:dyDescent="0.25">
      <c r="A471">
        <v>6</v>
      </c>
      <c r="B471">
        <v>6115</v>
      </c>
      <c r="C471" t="s">
        <v>1781</v>
      </c>
      <c r="D471" t="s">
        <v>1334</v>
      </c>
      <c r="E471">
        <v>3</v>
      </c>
      <c r="F471" t="s">
        <v>13828</v>
      </c>
      <c r="G471">
        <v>1</v>
      </c>
      <c r="H471" t="s">
        <v>8278</v>
      </c>
      <c r="I471">
        <v>1</v>
      </c>
      <c r="J471" t="s">
        <v>13769</v>
      </c>
      <c r="K471" t="s">
        <v>13777</v>
      </c>
      <c r="L471">
        <v>270103</v>
      </c>
      <c r="M471" t="s">
        <v>13539</v>
      </c>
      <c r="N471">
        <v>270103008</v>
      </c>
      <c r="O471" t="s">
        <v>13734</v>
      </c>
      <c r="P471">
        <v>20567.534161917189</v>
      </c>
      <c r="Q471">
        <v>17072.47869228329</v>
      </c>
      <c r="R471">
        <v>27541.584809633692</v>
      </c>
    </row>
    <row r="472" spans="1:18" x14ac:dyDescent="0.25">
      <c r="A472">
        <v>6</v>
      </c>
      <c r="B472">
        <v>6115</v>
      </c>
      <c r="C472" t="s">
        <v>1781</v>
      </c>
      <c r="D472" t="s">
        <v>1334</v>
      </c>
      <c r="E472">
        <v>3</v>
      </c>
      <c r="F472" t="s">
        <v>13828</v>
      </c>
      <c r="G472">
        <v>1</v>
      </c>
      <c r="H472" t="s">
        <v>8278</v>
      </c>
      <c r="I472">
        <v>1</v>
      </c>
      <c r="J472" t="s">
        <v>13769</v>
      </c>
      <c r="K472" t="s">
        <v>13778</v>
      </c>
      <c r="L472">
        <v>270103</v>
      </c>
      <c r="M472" t="s">
        <v>13539</v>
      </c>
      <c r="N472">
        <v>270103008</v>
      </c>
      <c r="O472" t="s">
        <v>13734</v>
      </c>
      <c r="P472">
        <v>484.10355009270069</v>
      </c>
      <c r="Q472">
        <v>2724.9380773141806</v>
      </c>
      <c r="R472">
        <v>1688.140841178041</v>
      </c>
    </row>
    <row r="473" spans="1:18" x14ac:dyDescent="0.25">
      <c r="A473">
        <v>6</v>
      </c>
      <c r="B473">
        <v>6115</v>
      </c>
      <c r="C473" t="s">
        <v>1781</v>
      </c>
      <c r="D473" t="s">
        <v>1334</v>
      </c>
      <c r="E473">
        <v>4</v>
      </c>
      <c r="F473" t="s">
        <v>13829</v>
      </c>
      <c r="G473">
        <v>1</v>
      </c>
      <c r="H473" t="s">
        <v>8278</v>
      </c>
      <c r="I473">
        <v>1</v>
      </c>
      <c r="J473" t="s">
        <v>13769</v>
      </c>
      <c r="K473" t="s">
        <v>13780</v>
      </c>
      <c r="L473">
        <v>270103</v>
      </c>
      <c r="M473" t="s">
        <v>13539</v>
      </c>
      <c r="N473">
        <v>270103008</v>
      </c>
      <c r="O473" t="s">
        <v>13734</v>
      </c>
      <c r="P473">
        <v>19182.174002609354</v>
      </c>
      <c r="Q473">
        <v>14370.663304292644</v>
      </c>
      <c r="R473">
        <v>25853.443968455649</v>
      </c>
    </row>
    <row r="474" spans="1:18" x14ac:dyDescent="0.25">
      <c r="A474">
        <v>6</v>
      </c>
      <c r="B474">
        <v>6115</v>
      </c>
      <c r="C474" t="s">
        <v>1781</v>
      </c>
      <c r="D474" t="s">
        <v>1334</v>
      </c>
      <c r="E474">
        <v>4</v>
      </c>
      <c r="F474" t="s">
        <v>13829</v>
      </c>
      <c r="G474">
        <v>1</v>
      </c>
      <c r="H474" t="s">
        <v>8278</v>
      </c>
      <c r="I474">
        <v>1</v>
      </c>
      <c r="J474" t="s">
        <v>13769</v>
      </c>
      <c r="K474" t="s">
        <v>13781</v>
      </c>
      <c r="L474">
        <v>270103</v>
      </c>
      <c r="M474" t="s">
        <v>13539</v>
      </c>
      <c r="N474">
        <v>270103008</v>
      </c>
      <c r="O474" t="s">
        <v>13734</v>
      </c>
      <c r="P474">
        <v>1869.4637094005357</v>
      </c>
      <c r="Q474">
        <v>5426.7534653048224</v>
      </c>
      <c r="R474">
        <v>3376.281682356082</v>
      </c>
    </row>
    <row r="475" spans="1:18" x14ac:dyDescent="0.25">
      <c r="A475">
        <v>6</v>
      </c>
      <c r="B475">
        <v>6116</v>
      </c>
      <c r="C475" t="s">
        <v>1781</v>
      </c>
      <c r="D475" t="s">
        <v>1337</v>
      </c>
      <c r="E475">
        <v>1</v>
      </c>
      <c r="F475" t="s">
        <v>13826</v>
      </c>
      <c r="G475">
        <v>1</v>
      </c>
      <c r="H475" t="s">
        <v>8278</v>
      </c>
      <c r="I475">
        <v>1</v>
      </c>
      <c r="J475" t="s">
        <v>13769</v>
      </c>
      <c r="K475" t="s">
        <v>13770</v>
      </c>
      <c r="L475">
        <v>270103</v>
      </c>
      <c r="M475" t="s">
        <v>13539</v>
      </c>
      <c r="N475">
        <v>270103008</v>
      </c>
      <c r="O475" t="s">
        <v>13734</v>
      </c>
      <c r="P475">
        <v>0</v>
      </c>
      <c r="Q475">
        <v>30998.209149709568</v>
      </c>
      <c r="R475">
        <v>15830.446840059885</v>
      </c>
    </row>
    <row r="476" spans="1:18" x14ac:dyDescent="0.25">
      <c r="A476">
        <v>6</v>
      </c>
      <c r="B476">
        <v>6116</v>
      </c>
      <c r="C476" t="s">
        <v>1781</v>
      </c>
      <c r="D476" t="s">
        <v>1337</v>
      </c>
      <c r="E476">
        <v>1</v>
      </c>
      <c r="F476" t="s">
        <v>13826</v>
      </c>
      <c r="G476">
        <v>1</v>
      </c>
      <c r="H476" t="s">
        <v>8278</v>
      </c>
      <c r="I476">
        <v>1</v>
      </c>
      <c r="J476" t="s">
        <v>13769</v>
      </c>
      <c r="K476" t="s">
        <v>13771</v>
      </c>
      <c r="L476">
        <v>270103</v>
      </c>
      <c r="M476" t="s">
        <v>13539</v>
      </c>
      <c r="N476">
        <v>270103008</v>
      </c>
      <c r="O476" t="s">
        <v>13734</v>
      </c>
      <c r="P476">
        <v>0</v>
      </c>
      <c r="Q476">
        <v>3118.9263808268533</v>
      </c>
      <c r="R476">
        <v>3541.2549139459679</v>
      </c>
    </row>
    <row r="477" spans="1:18" x14ac:dyDescent="0.25">
      <c r="A477">
        <v>6</v>
      </c>
      <c r="B477">
        <v>6116</v>
      </c>
      <c r="C477" t="s">
        <v>1781</v>
      </c>
      <c r="D477" t="s">
        <v>1337</v>
      </c>
      <c r="E477">
        <v>2</v>
      </c>
      <c r="F477" t="s">
        <v>13827</v>
      </c>
      <c r="G477">
        <v>2</v>
      </c>
      <c r="H477" t="s">
        <v>13773</v>
      </c>
      <c r="I477">
        <v>1</v>
      </c>
      <c r="J477" t="s">
        <v>13769</v>
      </c>
      <c r="K477" t="s">
        <v>13774</v>
      </c>
      <c r="L477">
        <v>270103</v>
      </c>
      <c r="M477" t="s">
        <v>13539</v>
      </c>
      <c r="N477">
        <v>270103008</v>
      </c>
      <c r="O477" t="s">
        <v>13734</v>
      </c>
      <c r="P477">
        <v>0</v>
      </c>
      <c r="Q477">
        <v>30998.209149709568</v>
      </c>
      <c r="R477">
        <v>7915.2234200299426</v>
      </c>
    </row>
    <row r="478" spans="1:18" x14ac:dyDescent="0.25">
      <c r="A478">
        <v>6</v>
      </c>
      <c r="B478">
        <v>6116</v>
      </c>
      <c r="C478" t="s">
        <v>1781</v>
      </c>
      <c r="D478" t="s">
        <v>1337</v>
      </c>
      <c r="E478">
        <v>2</v>
      </c>
      <c r="F478" t="s">
        <v>13827</v>
      </c>
      <c r="G478">
        <v>2</v>
      </c>
      <c r="H478" t="s">
        <v>13773</v>
      </c>
      <c r="I478">
        <v>1</v>
      </c>
      <c r="J478" t="s">
        <v>13769</v>
      </c>
      <c r="K478" t="s">
        <v>13775</v>
      </c>
      <c r="L478">
        <v>270103</v>
      </c>
      <c r="M478" t="s">
        <v>13539</v>
      </c>
      <c r="N478">
        <v>270103008</v>
      </c>
      <c r="O478" t="s">
        <v>13734</v>
      </c>
      <c r="P478">
        <v>0</v>
      </c>
      <c r="Q478">
        <v>3118.9263808268533</v>
      </c>
      <c r="R478">
        <v>11456.478333975911</v>
      </c>
    </row>
    <row r="479" spans="1:18" x14ac:dyDescent="0.25">
      <c r="A479">
        <v>6</v>
      </c>
      <c r="B479">
        <v>6116</v>
      </c>
      <c r="C479" t="s">
        <v>1781</v>
      </c>
      <c r="D479" t="s">
        <v>1337</v>
      </c>
      <c r="E479">
        <v>3</v>
      </c>
      <c r="F479" t="s">
        <v>13828</v>
      </c>
      <c r="G479">
        <v>1</v>
      </c>
      <c r="H479" t="s">
        <v>8278</v>
      </c>
      <c r="I479">
        <v>1</v>
      </c>
      <c r="J479" t="s">
        <v>13769</v>
      </c>
      <c r="K479" t="s">
        <v>13777</v>
      </c>
      <c r="L479">
        <v>270103</v>
      </c>
      <c r="M479" t="s">
        <v>13539</v>
      </c>
      <c r="N479">
        <v>270103008</v>
      </c>
      <c r="O479" t="s">
        <v>13734</v>
      </c>
      <c r="P479">
        <v>0</v>
      </c>
      <c r="Q479">
        <v>34117.135530536427</v>
      </c>
      <c r="R479">
        <v>19371.701754005855</v>
      </c>
    </row>
    <row r="480" spans="1:18" x14ac:dyDescent="0.25">
      <c r="A480">
        <v>6</v>
      </c>
      <c r="B480">
        <v>6116</v>
      </c>
      <c r="C480" t="s">
        <v>1781</v>
      </c>
      <c r="D480" t="s">
        <v>1337</v>
      </c>
      <c r="E480">
        <v>4</v>
      </c>
      <c r="F480" t="s">
        <v>13829</v>
      </c>
      <c r="G480">
        <v>1</v>
      </c>
      <c r="H480" t="s">
        <v>8278</v>
      </c>
      <c r="I480">
        <v>1</v>
      </c>
      <c r="J480" t="s">
        <v>13769</v>
      </c>
      <c r="K480" t="s">
        <v>13780</v>
      </c>
      <c r="L480">
        <v>270103</v>
      </c>
      <c r="M480" t="s">
        <v>13539</v>
      </c>
      <c r="N480">
        <v>270103008</v>
      </c>
      <c r="O480" t="s">
        <v>13734</v>
      </c>
      <c r="P480">
        <v>0</v>
      </c>
      <c r="Q480">
        <v>30998.209149709568</v>
      </c>
      <c r="R480">
        <v>15830.446840059885</v>
      </c>
    </row>
    <row r="481" spans="1:18" x14ac:dyDescent="0.25">
      <c r="A481">
        <v>6</v>
      </c>
      <c r="B481">
        <v>6116</v>
      </c>
      <c r="C481" t="s">
        <v>1781</v>
      </c>
      <c r="D481" t="s">
        <v>1337</v>
      </c>
      <c r="E481">
        <v>4</v>
      </c>
      <c r="F481" t="s">
        <v>13829</v>
      </c>
      <c r="G481">
        <v>1</v>
      </c>
      <c r="H481" t="s">
        <v>8278</v>
      </c>
      <c r="I481">
        <v>1</v>
      </c>
      <c r="J481" t="s">
        <v>13769</v>
      </c>
      <c r="K481" t="s">
        <v>13781</v>
      </c>
      <c r="L481">
        <v>270103</v>
      </c>
      <c r="M481" t="s">
        <v>13539</v>
      </c>
      <c r="N481">
        <v>270103008</v>
      </c>
      <c r="O481" t="s">
        <v>13734</v>
      </c>
      <c r="P481">
        <v>0</v>
      </c>
      <c r="Q481">
        <v>3118.9263808268533</v>
      </c>
      <c r="R481">
        <v>3541.2549139459679</v>
      </c>
    </row>
    <row r="482" spans="1:18" x14ac:dyDescent="0.25">
      <c r="A482">
        <v>6</v>
      </c>
      <c r="B482">
        <v>6117</v>
      </c>
      <c r="C482" t="s">
        <v>1781</v>
      </c>
      <c r="D482" t="s">
        <v>1035</v>
      </c>
      <c r="E482">
        <v>1</v>
      </c>
      <c r="F482" t="s">
        <v>13826</v>
      </c>
      <c r="G482">
        <v>1</v>
      </c>
      <c r="H482" t="s">
        <v>8278</v>
      </c>
      <c r="I482">
        <v>1</v>
      </c>
      <c r="J482" t="s">
        <v>13769</v>
      </c>
      <c r="K482" t="s">
        <v>13770</v>
      </c>
      <c r="L482">
        <v>270103</v>
      </c>
      <c r="M482" t="s">
        <v>13539</v>
      </c>
      <c r="N482">
        <v>270103008</v>
      </c>
      <c r="O482" t="s">
        <v>13734</v>
      </c>
      <c r="P482">
        <v>15305.129812577012</v>
      </c>
      <c r="Q482">
        <v>11886.634867853983</v>
      </c>
      <c r="R482">
        <v>0</v>
      </c>
    </row>
    <row r="483" spans="1:18" x14ac:dyDescent="0.25">
      <c r="A483">
        <v>6</v>
      </c>
      <c r="B483">
        <v>6117</v>
      </c>
      <c r="C483" t="s">
        <v>1781</v>
      </c>
      <c r="D483" t="s">
        <v>1035</v>
      </c>
      <c r="E483">
        <v>1</v>
      </c>
      <c r="F483" t="s">
        <v>13826</v>
      </c>
      <c r="G483">
        <v>1</v>
      </c>
      <c r="H483" t="s">
        <v>8278</v>
      </c>
      <c r="I483">
        <v>1</v>
      </c>
      <c r="J483" t="s">
        <v>13769</v>
      </c>
      <c r="K483" t="s">
        <v>13771</v>
      </c>
      <c r="L483">
        <v>270103</v>
      </c>
      <c r="M483" t="s">
        <v>13539</v>
      </c>
      <c r="N483">
        <v>270103008</v>
      </c>
      <c r="O483" t="s">
        <v>13734</v>
      </c>
      <c r="P483">
        <v>559.89104822845286</v>
      </c>
      <c r="Q483">
        <v>0</v>
      </c>
      <c r="R483">
        <v>0</v>
      </c>
    </row>
    <row r="484" spans="1:18" x14ac:dyDescent="0.25">
      <c r="A484">
        <v>6</v>
      </c>
      <c r="B484">
        <v>6117</v>
      </c>
      <c r="C484" t="s">
        <v>1781</v>
      </c>
      <c r="D484" t="s">
        <v>1035</v>
      </c>
      <c r="E484">
        <v>2</v>
      </c>
      <c r="F484" t="s">
        <v>13827</v>
      </c>
      <c r="G484">
        <v>2</v>
      </c>
      <c r="H484" t="s">
        <v>13773</v>
      </c>
      <c r="I484">
        <v>1</v>
      </c>
      <c r="J484" t="s">
        <v>13769</v>
      </c>
      <c r="K484" t="s">
        <v>13774</v>
      </c>
      <c r="L484">
        <v>270103</v>
      </c>
      <c r="M484" t="s">
        <v>13539</v>
      </c>
      <c r="N484">
        <v>270103008</v>
      </c>
      <c r="O484" t="s">
        <v>13734</v>
      </c>
      <c r="P484">
        <v>12081.973237640243</v>
      </c>
      <c r="Q484">
        <v>9042.4911244157465</v>
      </c>
      <c r="R484">
        <v>0</v>
      </c>
    </row>
    <row r="485" spans="1:18" x14ac:dyDescent="0.25">
      <c r="A485">
        <v>6</v>
      </c>
      <c r="B485">
        <v>6117</v>
      </c>
      <c r="C485" t="s">
        <v>1781</v>
      </c>
      <c r="D485" t="s">
        <v>1035</v>
      </c>
      <c r="E485">
        <v>2</v>
      </c>
      <c r="F485" t="s">
        <v>13827</v>
      </c>
      <c r="G485">
        <v>2</v>
      </c>
      <c r="H485" t="s">
        <v>13773</v>
      </c>
      <c r="I485">
        <v>1</v>
      </c>
      <c r="J485" t="s">
        <v>13769</v>
      </c>
      <c r="K485" t="s">
        <v>13775</v>
      </c>
      <c r="L485">
        <v>270103</v>
      </c>
      <c r="M485" t="s">
        <v>13539</v>
      </c>
      <c r="N485">
        <v>270103008</v>
      </c>
      <c r="O485" t="s">
        <v>13734</v>
      </c>
      <c r="P485">
        <v>3783.0476231652219</v>
      </c>
      <c r="Q485">
        <v>2844.1437434382369</v>
      </c>
      <c r="R485">
        <v>0</v>
      </c>
    </row>
    <row r="486" spans="1:18" x14ac:dyDescent="0.25">
      <c r="A486">
        <v>6</v>
      </c>
      <c r="B486">
        <v>6117</v>
      </c>
      <c r="C486" t="s">
        <v>1781</v>
      </c>
      <c r="D486" t="s">
        <v>1035</v>
      </c>
      <c r="E486">
        <v>3</v>
      </c>
      <c r="F486" t="s">
        <v>13828</v>
      </c>
      <c r="G486">
        <v>1</v>
      </c>
      <c r="H486" t="s">
        <v>8278</v>
      </c>
      <c r="I486">
        <v>1</v>
      </c>
      <c r="J486" t="s">
        <v>13769</v>
      </c>
      <c r="K486" t="s">
        <v>13777</v>
      </c>
      <c r="L486">
        <v>270103</v>
      </c>
      <c r="M486" t="s">
        <v>13539</v>
      </c>
      <c r="N486">
        <v>270103008</v>
      </c>
      <c r="O486" t="s">
        <v>13734</v>
      </c>
      <c r="P486">
        <v>15865.020860805465</v>
      </c>
      <c r="Q486">
        <v>11886.634867853983</v>
      </c>
      <c r="R486">
        <v>0</v>
      </c>
    </row>
    <row r="487" spans="1:18" x14ac:dyDescent="0.25">
      <c r="A487">
        <v>6</v>
      </c>
      <c r="B487">
        <v>6117</v>
      </c>
      <c r="C487" t="s">
        <v>1781</v>
      </c>
      <c r="D487" t="s">
        <v>1035</v>
      </c>
      <c r="E487">
        <v>4</v>
      </c>
      <c r="F487" t="s">
        <v>13829</v>
      </c>
      <c r="G487">
        <v>1</v>
      </c>
      <c r="H487" t="s">
        <v>8278</v>
      </c>
      <c r="I487">
        <v>1</v>
      </c>
      <c r="J487" t="s">
        <v>13769</v>
      </c>
      <c r="K487" t="s">
        <v>13780</v>
      </c>
      <c r="L487">
        <v>270103</v>
      </c>
      <c r="M487" t="s">
        <v>13539</v>
      </c>
      <c r="N487">
        <v>270103008</v>
      </c>
      <c r="O487" t="s">
        <v>13734</v>
      </c>
      <c r="P487">
        <v>15305.129812577012</v>
      </c>
      <c r="Q487">
        <v>11886.634867853983</v>
      </c>
      <c r="R487">
        <v>0</v>
      </c>
    </row>
    <row r="488" spans="1:18" x14ac:dyDescent="0.25">
      <c r="A488">
        <v>6</v>
      </c>
      <c r="B488">
        <v>6117</v>
      </c>
      <c r="C488" t="s">
        <v>1781</v>
      </c>
      <c r="D488" t="s">
        <v>1035</v>
      </c>
      <c r="E488">
        <v>4</v>
      </c>
      <c r="F488" t="s">
        <v>13829</v>
      </c>
      <c r="G488">
        <v>1</v>
      </c>
      <c r="H488" t="s">
        <v>8278</v>
      </c>
      <c r="I488">
        <v>1</v>
      </c>
      <c r="J488" t="s">
        <v>13769</v>
      </c>
      <c r="K488" t="s">
        <v>13781</v>
      </c>
      <c r="L488">
        <v>270103</v>
      </c>
      <c r="M488" t="s">
        <v>13539</v>
      </c>
      <c r="N488">
        <v>270103008</v>
      </c>
      <c r="O488" t="s">
        <v>13734</v>
      </c>
      <c r="P488">
        <v>559.89104822845286</v>
      </c>
      <c r="Q488">
        <v>0</v>
      </c>
      <c r="R488">
        <v>0</v>
      </c>
    </row>
    <row r="489" spans="1:18" x14ac:dyDescent="0.25">
      <c r="A489">
        <v>6</v>
      </c>
      <c r="B489">
        <v>6201</v>
      </c>
      <c r="C489" t="s">
        <v>1781</v>
      </c>
      <c r="D489" t="s">
        <v>1342</v>
      </c>
      <c r="E489">
        <v>1</v>
      </c>
      <c r="F489" t="s">
        <v>13826</v>
      </c>
      <c r="G489">
        <v>1</v>
      </c>
      <c r="H489" t="s">
        <v>8278</v>
      </c>
      <c r="I489">
        <v>1</v>
      </c>
      <c r="J489" t="s">
        <v>13769</v>
      </c>
      <c r="K489" t="s">
        <v>13770</v>
      </c>
      <c r="L489">
        <v>270103</v>
      </c>
      <c r="M489" t="s">
        <v>13539</v>
      </c>
      <c r="N489">
        <v>270103008</v>
      </c>
      <c r="O489" t="s">
        <v>13734</v>
      </c>
      <c r="P489">
        <v>0</v>
      </c>
      <c r="Q489">
        <v>72042.706162424816</v>
      </c>
      <c r="R489">
        <v>0</v>
      </c>
    </row>
    <row r="490" spans="1:18" x14ac:dyDescent="0.25">
      <c r="A490">
        <v>6</v>
      </c>
      <c r="B490">
        <v>6201</v>
      </c>
      <c r="C490" t="s">
        <v>1781</v>
      </c>
      <c r="D490" t="s">
        <v>1342</v>
      </c>
      <c r="E490">
        <v>1</v>
      </c>
      <c r="F490" t="s">
        <v>13826</v>
      </c>
      <c r="G490">
        <v>1</v>
      </c>
      <c r="H490" t="s">
        <v>8278</v>
      </c>
      <c r="I490">
        <v>1</v>
      </c>
      <c r="J490" t="s">
        <v>13769</v>
      </c>
      <c r="K490" t="s">
        <v>13771</v>
      </c>
      <c r="L490">
        <v>270103</v>
      </c>
      <c r="M490" t="s">
        <v>13539</v>
      </c>
      <c r="N490">
        <v>270103008</v>
      </c>
      <c r="O490" t="s">
        <v>13734</v>
      </c>
      <c r="P490">
        <v>0</v>
      </c>
      <c r="Q490">
        <v>41504.793745864714</v>
      </c>
      <c r="R490">
        <v>0</v>
      </c>
    </row>
    <row r="491" spans="1:18" x14ac:dyDescent="0.25">
      <c r="A491">
        <v>6</v>
      </c>
      <c r="B491">
        <v>6201</v>
      </c>
      <c r="C491" t="s">
        <v>1781</v>
      </c>
      <c r="D491" t="s">
        <v>1342</v>
      </c>
      <c r="E491">
        <v>2</v>
      </c>
      <c r="F491" t="s">
        <v>13827</v>
      </c>
      <c r="G491">
        <v>2</v>
      </c>
      <c r="H491" t="s">
        <v>13773</v>
      </c>
      <c r="I491">
        <v>1</v>
      </c>
      <c r="J491" t="s">
        <v>13769</v>
      </c>
      <c r="K491" t="s">
        <v>13774</v>
      </c>
      <c r="L491">
        <v>270103</v>
      </c>
      <c r="M491" t="s">
        <v>13539</v>
      </c>
      <c r="N491">
        <v>270103008</v>
      </c>
      <c r="O491" t="s">
        <v>13734</v>
      </c>
      <c r="P491">
        <v>0</v>
      </c>
      <c r="Q491">
        <v>67023.815442968786</v>
      </c>
      <c r="R491">
        <v>0</v>
      </c>
    </row>
    <row r="492" spans="1:18" x14ac:dyDescent="0.25">
      <c r="A492">
        <v>6</v>
      </c>
      <c r="B492">
        <v>6201</v>
      </c>
      <c r="C492" t="s">
        <v>1781</v>
      </c>
      <c r="D492" t="s">
        <v>1342</v>
      </c>
      <c r="E492">
        <v>2</v>
      </c>
      <c r="F492" t="s">
        <v>13827</v>
      </c>
      <c r="G492">
        <v>2</v>
      </c>
      <c r="H492" t="s">
        <v>13773</v>
      </c>
      <c r="I492">
        <v>1</v>
      </c>
      <c r="J492" t="s">
        <v>13769</v>
      </c>
      <c r="K492" t="s">
        <v>13775</v>
      </c>
      <c r="L492">
        <v>270103</v>
      </c>
      <c r="M492" t="s">
        <v>13539</v>
      </c>
      <c r="N492">
        <v>270103008</v>
      </c>
      <c r="O492" t="s">
        <v>13734</v>
      </c>
      <c r="P492">
        <v>0</v>
      </c>
      <c r="Q492">
        <v>46523.684465320737</v>
      </c>
      <c r="R492">
        <v>0</v>
      </c>
    </row>
    <row r="493" spans="1:18" x14ac:dyDescent="0.25">
      <c r="A493">
        <v>6</v>
      </c>
      <c r="B493">
        <v>6201</v>
      </c>
      <c r="C493" t="s">
        <v>1781</v>
      </c>
      <c r="D493" t="s">
        <v>1342</v>
      </c>
      <c r="E493">
        <v>3</v>
      </c>
      <c r="F493" t="s">
        <v>13828</v>
      </c>
      <c r="G493">
        <v>1</v>
      </c>
      <c r="H493" t="s">
        <v>8278</v>
      </c>
      <c r="I493">
        <v>1</v>
      </c>
      <c r="J493" t="s">
        <v>13769</v>
      </c>
      <c r="K493" t="s">
        <v>13777</v>
      </c>
      <c r="L493">
        <v>270103</v>
      </c>
      <c r="M493" t="s">
        <v>13539</v>
      </c>
      <c r="N493">
        <v>270103008</v>
      </c>
      <c r="O493" t="s">
        <v>13734</v>
      </c>
      <c r="P493">
        <v>0</v>
      </c>
      <c r="Q493">
        <v>110703.44136407788</v>
      </c>
      <c r="R493">
        <v>0</v>
      </c>
    </row>
    <row r="494" spans="1:18" x14ac:dyDescent="0.25">
      <c r="A494">
        <v>6</v>
      </c>
      <c r="B494">
        <v>6201</v>
      </c>
      <c r="C494" t="s">
        <v>1781</v>
      </c>
      <c r="D494" t="s">
        <v>1342</v>
      </c>
      <c r="E494">
        <v>3</v>
      </c>
      <c r="F494" t="s">
        <v>13828</v>
      </c>
      <c r="G494">
        <v>1</v>
      </c>
      <c r="H494" t="s">
        <v>8278</v>
      </c>
      <c r="I494">
        <v>1</v>
      </c>
      <c r="J494" t="s">
        <v>13769</v>
      </c>
      <c r="K494" t="s">
        <v>13778</v>
      </c>
      <c r="L494">
        <v>270103</v>
      </c>
      <c r="M494" t="s">
        <v>13539</v>
      </c>
      <c r="N494">
        <v>270103008</v>
      </c>
      <c r="O494" t="s">
        <v>13734</v>
      </c>
      <c r="P494">
        <v>0</v>
      </c>
      <c r="Q494">
        <v>2844.0585442116476</v>
      </c>
      <c r="R494">
        <v>0</v>
      </c>
    </row>
    <row r="495" spans="1:18" x14ac:dyDescent="0.25">
      <c r="A495">
        <v>6</v>
      </c>
      <c r="B495">
        <v>6201</v>
      </c>
      <c r="C495" t="s">
        <v>1781</v>
      </c>
      <c r="D495" t="s">
        <v>1342</v>
      </c>
      <c r="E495">
        <v>4</v>
      </c>
      <c r="F495" t="s">
        <v>13829</v>
      </c>
      <c r="G495">
        <v>1</v>
      </c>
      <c r="H495" t="s">
        <v>8278</v>
      </c>
      <c r="I495">
        <v>1</v>
      </c>
      <c r="J495" t="s">
        <v>13769</v>
      </c>
      <c r="K495" t="s">
        <v>13780</v>
      </c>
      <c r="L495">
        <v>270103</v>
      </c>
      <c r="M495" t="s">
        <v>13539</v>
      </c>
      <c r="N495">
        <v>270103008</v>
      </c>
      <c r="O495" t="s">
        <v>13734</v>
      </c>
      <c r="P495">
        <v>0</v>
      </c>
      <c r="Q495">
        <v>72042.706162424816</v>
      </c>
      <c r="R495">
        <v>0</v>
      </c>
    </row>
    <row r="496" spans="1:18" x14ac:dyDescent="0.25">
      <c r="A496">
        <v>6</v>
      </c>
      <c r="B496">
        <v>6201</v>
      </c>
      <c r="C496" t="s">
        <v>1781</v>
      </c>
      <c r="D496" t="s">
        <v>1342</v>
      </c>
      <c r="E496">
        <v>4</v>
      </c>
      <c r="F496" t="s">
        <v>13829</v>
      </c>
      <c r="G496">
        <v>1</v>
      </c>
      <c r="H496" t="s">
        <v>8278</v>
      </c>
      <c r="I496">
        <v>1</v>
      </c>
      <c r="J496" t="s">
        <v>13769</v>
      </c>
      <c r="K496" t="s">
        <v>13781</v>
      </c>
      <c r="L496">
        <v>270103</v>
      </c>
      <c r="M496" t="s">
        <v>13539</v>
      </c>
      <c r="N496">
        <v>270103008</v>
      </c>
      <c r="O496" t="s">
        <v>13734</v>
      </c>
      <c r="P496">
        <v>0</v>
      </c>
      <c r="Q496">
        <v>41504.793745864714</v>
      </c>
      <c r="R496">
        <v>0</v>
      </c>
    </row>
    <row r="497" spans="1:18" x14ac:dyDescent="0.25">
      <c r="A497">
        <v>6</v>
      </c>
      <c r="B497">
        <v>6203</v>
      </c>
      <c r="C497" t="s">
        <v>1781</v>
      </c>
      <c r="D497" t="s">
        <v>1348</v>
      </c>
      <c r="E497">
        <v>1</v>
      </c>
      <c r="F497" t="s">
        <v>13826</v>
      </c>
      <c r="G497">
        <v>1</v>
      </c>
      <c r="H497" t="s">
        <v>8278</v>
      </c>
      <c r="I497">
        <v>1</v>
      </c>
      <c r="J497" t="s">
        <v>13769</v>
      </c>
      <c r="K497" t="s">
        <v>13770</v>
      </c>
      <c r="L497">
        <v>270103</v>
      </c>
      <c r="M497" t="s">
        <v>13539</v>
      </c>
      <c r="N497">
        <v>270103008</v>
      </c>
      <c r="O497" t="s">
        <v>13734</v>
      </c>
      <c r="P497">
        <v>0</v>
      </c>
      <c r="Q497">
        <v>17957.938908997086</v>
      </c>
      <c r="R497">
        <v>0</v>
      </c>
    </row>
    <row r="498" spans="1:18" x14ac:dyDescent="0.25">
      <c r="A498">
        <v>6</v>
      </c>
      <c r="B498">
        <v>6203</v>
      </c>
      <c r="C498" t="s">
        <v>1781</v>
      </c>
      <c r="D498" t="s">
        <v>1348</v>
      </c>
      <c r="E498">
        <v>1</v>
      </c>
      <c r="F498" t="s">
        <v>13826</v>
      </c>
      <c r="G498">
        <v>1</v>
      </c>
      <c r="H498" t="s">
        <v>8278</v>
      </c>
      <c r="I498">
        <v>1</v>
      </c>
      <c r="J498" t="s">
        <v>13769</v>
      </c>
      <c r="K498" t="s">
        <v>13771</v>
      </c>
      <c r="L498">
        <v>270103</v>
      </c>
      <c r="M498" t="s">
        <v>13539</v>
      </c>
      <c r="N498">
        <v>270103008</v>
      </c>
      <c r="O498" t="s">
        <v>13734</v>
      </c>
      <c r="P498">
        <v>0</v>
      </c>
      <c r="Q498">
        <v>16223.913550772764</v>
      </c>
      <c r="R498">
        <v>0</v>
      </c>
    </row>
    <row r="499" spans="1:18" x14ac:dyDescent="0.25">
      <c r="A499">
        <v>6</v>
      </c>
      <c r="B499">
        <v>6203</v>
      </c>
      <c r="C499" t="s">
        <v>1781</v>
      </c>
      <c r="D499" t="s">
        <v>1348</v>
      </c>
      <c r="E499">
        <v>2</v>
      </c>
      <c r="F499" t="s">
        <v>13827</v>
      </c>
      <c r="G499">
        <v>2</v>
      </c>
      <c r="H499" t="s">
        <v>13773</v>
      </c>
      <c r="I499">
        <v>1</v>
      </c>
      <c r="J499" t="s">
        <v>13769</v>
      </c>
      <c r="K499" t="s">
        <v>13774</v>
      </c>
      <c r="L499">
        <v>270103</v>
      </c>
      <c r="M499" t="s">
        <v>13539</v>
      </c>
      <c r="N499">
        <v>270103008</v>
      </c>
      <c r="O499" t="s">
        <v>13734</v>
      </c>
      <c r="P499">
        <v>0</v>
      </c>
      <c r="Q499">
        <v>7369.209978303662</v>
      </c>
      <c r="R499">
        <v>0</v>
      </c>
    </row>
    <row r="500" spans="1:18" x14ac:dyDescent="0.25">
      <c r="A500">
        <v>6</v>
      </c>
      <c r="B500">
        <v>6203</v>
      </c>
      <c r="C500" t="s">
        <v>1781</v>
      </c>
      <c r="D500" t="s">
        <v>1348</v>
      </c>
      <c r="E500">
        <v>2</v>
      </c>
      <c r="F500" t="s">
        <v>13827</v>
      </c>
      <c r="G500">
        <v>2</v>
      </c>
      <c r="H500" t="s">
        <v>13773</v>
      </c>
      <c r="I500">
        <v>1</v>
      </c>
      <c r="J500" t="s">
        <v>13769</v>
      </c>
      <c r="K500" t="s">
        <v>13775</v>
      </c>
      <c r="L500">
        <v>270103</v>
      </c>
      <c r="M500" t="s">
        <v>13539</v>
      </c>
      <c r="N500">
        <v>270103008</v>
      </c>
      <c r="O500" t="s">
        <v>13734</v>
      </c>
      <c r="P500">
        <v>0</v>
      </c>
      <c r="Q500">
        <v>26812.642481466188</v>
      </c>
      <c r="R500">
        <v>0</v>
      </c>
    </row>
    <row r="501" spans="1:18" x14ac:dyDescent="0.25">
      <c r="A501">
        <v>6</v>
      </c>
      <c r="B501">
        <v>6203</v>
      </c>
      <c r="C501" t="s">
        <v>1781</v>
      </c>
      <c r="D501" t="s">
        <v>1348</v>
      </c>
      <c r="E501">
        <v>3</v>
      </c>
      <c r="F501" t="s">
        <v>13828</v>
      </c>
      <c r="G501">
        <v>1</v>
      </c>
      <c r="H501" t="s">
        <v>8278</v>
      </c>
      <c r="I501">
        <v>1</v>
      </c>
      <c r="J501" t="s">
        <v>13769</v>
      </c>
      <c r="K501" t="s">
        <v>13777</v>
      </c>
      <c r="L501">
        <v>270103</v>
      </c>
      <c r="M501" t="s">
        <v>13539</v>
      </c>
      <c r="N501">
        <v>270103008</v>
      </c>
      <c r="O501" t="s">
        <v>13734</v>
      </c>
      <c r="P501">
        <v>0</v>
      </c>
      <c r="Q501">
        <v>23593.123529076427</v>
      </c>
      <c r="R501">
        <v>0</v>
      </c>
    </row>
    <row r="502" spans="1:18" x14ac:dyDescent="0.25">
      <c r="A502">
        <v>6</v>
      </c>
      <c r="B502">
        <v>6203</v>
      </c>
      <c r="C502" t="s">
        <v>1781</v>
      </c>
      <c r="D502" t="s">
        <v>1348</v>
      </c>
      <c r="E502">
        <v>3</v>
      </c>
      <c r="F502" t="s">
        <v>13828</v>
      </c>
      <c r="G502">
        <v>1</v>
      </c>
      <c r="H502" t="s">
        <v>8278</v>
      </c>
      <c r="I502">
        <v>1</v>
      </c>
      <c r="J502" t="s">
        <v>13769</v>
      </c>
      <c r="K502" t="s">
        <v>13778</v>
      </c>
      <c r="L502">
        <v>270103</v>
      </c>
      <c r="M502" t="s">
        <v>13539</v>
      </c>
      <c r="N502">
        <v>270103008</v>
      </c>
      <c r="O502" t="s">
        <v>13734</v>
      </c>
      <c r="P502">
        <v>0</v>
      </c>
      <c r="Q502">
        <v>10588.728930693424</v>
      </c>
      <c r="R502">
        <v>0</v>
      </c>
    </row>
    <row r="503" spans="1:18" x14ac:dyDescent="0.25">
      <c r="A503">
        <v>6</v>
      </c>
      <c r="B503">
        <v>6203</v>
      </c>
      <c r="C503" t="s">
        <v>1781</v>
      </c>
      <c r="D503" t="s">
        <v>1348</v>
      </c>
      <c r="E503">
        <v>4</v>
      </c>
      <c r="F503" t="s">
        <v>13829</v>
      </c>
      <c r="G503">
        <v>1</v>
      </c>
      <c r="H503" t="s">
        <v>8278</v>
      </c>
      <c r="I503">
        <v>1</v>
      </c>
      <c r="J503" t="s">
        <v>13769</v>
      </c>
      <c r="K503" t="s">
        <v>13780</v>
      </c>
      <c r="L503">
        <v>270103</v>
      </c>
      <c r="M503" t="s">
        <v>13539</v>
      </c>
      <c r="N503">
        <v>270103008</v>
      </c>
      <c r="O503" t="s">
        <v>13734</v>
      </c>
      <c r="P503">
        <v>0</v>
      </c>
      <c r="Q503">
        <v>17957.938908997086</v>
      </c>
      <c r="R503">
        <v>0</v>
      </c>
    </row>
    <row r="504" spans="1:18" x14ac:dyDescent="0.25">
      <c r="A504">
        <v>6</v>
      </c>
      <c r="B504">
        <v>6203</v>
      </c>
      <c r="C504" t="s">
        <v>1781</v>
      </c>
      <c r="D504" t="s">
        <v>1348</v>
      </c>
      <c r="E504">
        <v>4</v>
      </c>
      <c r="F504" t="s">
        <v>13829</v>
      </c>
      <c r="G504">
        <v>1</v>
      </c>
      <c r="H504" t="s">
        <v>8278</v>
      </c>
      <c r="I504">
        <v>1</v>
      </c>
      <c r="J504" t="s">
        <v>13769</v>
      </c>
      <c r="K504" t="s">
        <v>13781</v>
      </c>
      <c r="L504">
        <v>270103</v>
      </c>
      <c r="M504" t="s">
        <v>13539</v>
      </c>
      <c r="N504">
        <v>270103008</v>
      </c>
      <c r="O504" t="s">
        <v>13734</v>
      </c>
      <c r="P504">
        <v>0</v>
      </c>
      <c r="Q504">
        <v>16223.913550772764</v>
      </c>
      <c r="R504">
        <v>0</v>
      </c>
    </row>
    <row r="505" spans="1:18" x14ac:dyDescent="0.25">
      <c r="A505">
        <v>6</v>
      </c>
      <c r="B505">
        <v>6205</v>
      </c>
      <c r="C505" t="s">
        <v>1781</v>
      </c>
      <c r="D505" t="s">
        <v>1354</v>
      </c>
      <c r="E505">
        <v>1</v>
      </c>
      <c r="F505" t="s">
        <v>13826</v>
      </c>
      <c r="G505">
        <v>1</v>
      </c>
      <c r="H505" t="s">
        <v>8278</v>
      </c>
      <c r="I505">
        <v>1</v>
      </c>
      <c r="J505" t="s">
        <v>13769</v>
      </c>
      <c r="K505" t="s">
        <v>13770</v>
      </c>
      <c r="L505">
        <v>270103</v>
      </c>
      <c r="M505" t="s">
        <v>13539</v>
      </c>
      <c r="N505">
        <v>270103008</v>
      </c>
      <c r="O505" t="s">
        <v>13734</v>
      </c>
      <c r="P505">
        <v>0</v>
      </c>
      <c r="Q505">
        <v>66826.335661451187</v>
      </c>
      <c r="R505">
        <v>0</v>
      </c>
    </row>
    <row r="506" spans="1:18" x14ac:dyDescent="0.25">
      <c r="A506">
        <v>6</v>
      </c>
      <c r="B506">
        <v>6205</v>
      </c>
      <c r="C506" t="s">
        <v>1781</v>
      </c>
      <c r="D506" t="s">
        <v>1354</v>
      </c>
      <c r="E506">
        <v>1</v>
      </c>
      <c r="F506" t="s">
        <v>13826</v>
      </c>
      <c r="G506">
        <v>1</v>
      </c>
      <c r="H506" t="s">
        <v>8278</v>
      </c>
      <c r="I506">
        <v>1</v>
      </c>
      <c r="J506" t="s">
        <v>13769</v>
      </c>
      <c r="K506" t="s">
        <v>13771</v>
      </c>
      <c r="L506">
        <v>270103</v>
      </c>
      <c r="M506" t="s">
        <v>13539</v>
      </c>
      <c r="N506">
        <v>270103008</v>
      </c>
      <c r="O506" t="s">
        <v>13734</v>
      </c>
      <c r="P506">
        <v>0</v>
      </c>
      <c r="Q506">
        <v>26912.300832944886</v>
      </c>
      <c r="R506">
        <v>0</v>
      </c>
    </row>
    <row r="507" spans="1:18" x14ac:dyDescent="0.25">
      <c r="A507">
        <v>6</v>
      </c>
      <c r="B507">
        <v>6205</v>
      </c>
      <c r="C507" t="s">
        <v>1781</v>
      </c>
      <c r="D507" t="s">
        <v>1354</v>
      </c>
      <c r="E507">
        <v>2</v>
      </c>
      <c r="F507" t="s">
        <v>13827</v>
      </c>
      <c r="G507">
        <v>2</v>
      </c>
      <c r="H507" t="s">
        <v>13773</v>
      </c>
      <c r="I507">
        <v>1</v>
      </c>
      <c r="J507" t="s">
        <v>13769</v>
      </c>
      <c r="K507" t="s">
        <v>13774</v>
      </c>
      <c r="L507">
        <v>270103</v>
      </c>
      <c r="M507" t="s">
        <v>13539</v>
      </c>
      <c r="N507">
        <v>270103008</v>
      </c>
      <c r="O507" t="s">
        <v>13734</v>
      </c>
      <c r="P507">
        <v>0</v>
      </c>
      <c r="Q507">
        <v>50836.631990509122</v>
      </c>
      <c r="R507">
        <v>0</v>
      </c>
    </row>
    <row r="508" spans="1:18" x14ac:dyDescent="0.25">
      <c r="A508">
        <v>6</v>
      </c>
      <c r="B508">
        <v>6205</v>
      </c>
      <c r="C508" t="s">
        <v>1781</v>
      </c>
      <c r="D508" t="s">
        <v>1354</v>
      </c>
      <c r="E508">
        <v>2</v>
      </c>
      <c r="F508" t="s">
        <v>13827</v>
      </c>
      <c r="G508">
        <v>2</v>
      </c>
      <c r="H508" t="s">
        <v>13773</v>
      </c>
      <c r="I508">
        <v>1</v>
      </c>
      <c r="J508" t="s">
        <v>13769</v>
      </c>
      <c r="K508" t="s">
        <v>13775</v>
      </c>
      <c r="L508">
        <v>270103</v>
      </c>
      <c r="M508" t="s">
        <v>13539</v>
      </c>
      <c r="N508">
        <v>270103008</v>
      </c>
      <c r="O508" t="s">
        <v>13734</v>
      </c>
      <c r="P508">
        <v>0</v>
      </c>
      <c r="Q508">
        <v>42902.004503886943</v>
      </c>
      <c r="R508">
        <v>0</v>
      </c>
    </row>
    <row r="509" spans="1:18" x14ac:dyDescent="0.25">
      <c r="A509">
        <v>6</v>
      </c>
      <c r="B509">
        <v>6205</v>
      </c>
      <c r="C509" t="s">
        <v>1781</v>
      </c>
      <c r="D509" t="s">
        <v>1354</v>
      </c>
      <c r="E509">
        <v>3</v>
      </c>
      <c r="F509" t="s">
        <v>13828</v>
      </c>
      <c r="G509">
        <v>1</v>
      </c>
      <c r="H509" t="s">
        <v>8278</v>
      </c>
      <c r="I509">
        <v>1</v>
      </c>
      <c r="J509" t="s">
        <v>13769</v>
      </c>
      <c r="K509" t="s">
        <v>13777</v>
      </c>
      <c r="L509">
        <v>270103</v>
      </c>
      <c r="M509" t="s">
        <v>13539</v>
      </c>
      <c r="N509">
        <v>270103008</v>
      </c>
      <c r="O509" t="s">
        <v>13734</v>
      </c>
      <c r="P509">
        <v>0</v>
      </c>
      <c r="Q509">
        <v>93738.636494396094</v>
      </c>
      <c r="R509">
        <v>0</v>
      </c>
    </row>
    <row r="510" spans="1:18" x14ac:dyDescent="0.25">
      <c r="A510">
        <v>6</v>
      </c>
      <c r="B510">
        <v>6205</v>
      </c>
      <c r="C510" t="s">
        <v>1781</v>
      </c>
      <c r="D510" t="s">
        <v>1354</v>
      </c>
      <c r="E510">
        <v>4</v>
      </c>
      <c r="F510" t="s">
        <v>13829</v>
      </c>
      <c r="G510">
        <v>1</v>
      </c>
      <c r="H510" t="s">
        <v>8278</v>
      </c>
      <c r="I510">
        <v>1</v>
      </c>
      <c r="J510" t="s">
        <v>13769</v>
      </c>
      <c r="K510" t="s">
        <v>13780</v>
      </c>
      <c r="L510">
        <v>270103</v>
      </c>
      <c r="M510" t="s">
        <v>13539</v>
      </c>
      <c r="N510">
        <v>270103008</v>
      </c>
      <c r="O510" t="s">
        <v>13734</v>
      </c>
      <c r="P510">
        <v>0</v>
      </c>
      <c r="Q510">
        <v>66826.335661451187</v>
      </c>
      <c r="R510">
        <v>0</v>
      </c>
    </row>
    <row r="511" spans="1:18" x14ac:dyDescent="0.25">
      <c r="A511">
        <v>6</v>
      </c>
      <c r="B511">
        <v>6205</v>
      </c>
      <c r="C511" t="s">
        <v>1781</v>
      </c>
      <c r="D511" t="s">
        <v>1354</v>
      </c>
      <c r="E511">
        <v>4</v>
      </c>
      <c r="F511" t="s">
        <v>13829</v>
      </c>
      <c r="G511">
        <v>1</v>
      </c>
      <c r="H511" t="s">
        <v>8278</v>
      </c>
      <c r="I511">
        <v>1</v>
      </c>
      <c r="J511" t="s">
        <v>13769</v>
      </c>
      <c r="K511" t="s">
        <v>13781</v>
      </c>
      <c r="L511">
        <v>270103</v>
      </c>
      <c r="M511" t="s">
        <v>13539</v>
      </c>
      <c r="N511">
        <v>270103008</v>
      </c>
      <c r="O511" t="s">
        <v>13734</v>
      </c>
      <c r="P511">
        <v>0</v>
      </c>
      <c r="Q511">
        <v>26912.300832944886</v>
      </c>
      <c r="R511">
        <v>0</v>
      </c>
    </row>
    <row r="512" spans="1:18" x14ac:dyDescent="0.25">
      <c r="A512">
        <v>6</v>
      </c>
      <c r="B512">
        <v>6301</v>
      </c>
      <c r="C512" t="s">
        <v>1781</v>
      </c>
      <c r="D512" t="s">
        <v>1360</v>
      </c>
      <c r="E512">
        <v>1</v>
      </c>
      <c r="F512" t="s">
        <v>13826</v>
      </c>
      <c r="G512">
        <v>1</v>
      </c>
      <c r="H512" t="s">
        <v>8278</v>
      </c>
      <c r="I512">
        <v>1</v>
      </c>
      <c r="J512" t="s">
        <v>13769</v>
      </c>
      <c r="K512" t="s">
        <v>13770</v>
      </c>
      <c r="L512">
        <v>270103</v>
      </c>
      <c r="M512" t="s">
        <v>13539</v>
      </c>
      <c r="N512">
        <v>270103008</v>
      </c>
      <c r="O512" t="s">
        <v>13734</v>
      </c>
      <c r="P512">
        <v>21607.499827669402</v>
      </c>
      <c r="Q512">
        <v>22630.138956801598</v>
      </c>
      <c r="R512">
        <v>36709.554413869511</v>
      </c>
    </row>
    <row r="513" spans="1:18" x14ac:dyDescent="0.25">
      <c r="A513">
        <v>6</v>
      </c>
      <c r="B513">
        <v>6301</v>
      </c>
      <c r="C513" t="s">
        <v>1781</v>
      </c>
      <c r="D513" t="s">
        <v>1360</v>
      </c>
      <c r="E513">
        <v>1</v>
      </c>
      <c r="F513" t="s">
        <v>13826</v>
      </c>
      <c r="G513">
        <v>1</v>
      </c>
      <c r="H513" t="s">
        <v>8278</v>
      </c>
      <c r="I513">
        <v>1</v>
      </c>
      <c r="J513" t="s">
        <v>13769</v>
      </c>
      <c r="K513" t="s">
        <v>13771</v>
      </c>
      <c r="L513">
        <v>270103</v>
      </c>
      <c r="M513" t="s">
        <v>13539</v>
      </c>
      <c r="N513">
        <v>270103008</v>
      </c>
      <c r="O513" t="s">
        <v>13734</v>
      </c>
      <c r="P513">
        <v>2630.4542634590198</v>
      </c>
      <c r="Q513">
        <v>2143.7892224051534</v>
      </c>
      <c r="R513">
        <v>2254.2295125647533</v>
      </c>
    </row>
    <row r="514" spans="1:18" x14ac:dyDescent="0.25">
      <c r="A514">
        <v>6</v>
      </c>
      <c r="B514">
        <v>6301</v>
      </c>
      <c r="C514" t="s">
        <v>1781</v>
      </c>
      <c r="D514" t="s">
        <v>1360</v>
      </c>
      <c r="E514">
        <v>2</v>
      </c>
      <c r="F514" t="s">
        <v>13827</v>
      </c>
      <c r="G514">
        <v>2</v>
      </c>
      <c r="H514" t="s">
        <v>13773</v>
      </c>
      <c r="I514">
        <v>1</v>
      </c>
      <c r="J514" t="s">
        <v>13769</v>
      </c>
      <c r="K514" t="s">
        <v>13774</v>
      </c>
      <c r="L514">
        <v>270103</v>
      </c>
      <c r="M514" t="s">
        <v>13539</v>
      </c>
      <c r="N514">
        <v>270103008</v>
      </c>
      <c r="O514" t="s">
        <v>13734</v>
      </c>
      <c r="P514">
        <v>13903.632729027366</v>
      </c>
      <c r="Q514">
        <v>19682.752975913394</v>
      </c>
      <c r="R514">
        <v>32663.502061549774</v>
      </c>
    </row>
    <row r="515" spans="1:18" x14ac:dyDescent="0.25">
      <c r="A515">
        <v>6</v>
      </c>
      <c r="B515">
        <v>6301</v>
      </c>
      <c r="C515" t="s">
        <v>1781</v>
      </c>
      <c r="D515" t="s">
        <v>1360</v>
      </c>
      <c r="E515">
        <v>2</v>
      </c>
      <c r="F515" t="s">
        <v>13827</v>
      </c>
      <c r="G515">
        <v>2</v>
      </c>
      <c r="H515" t="s">
        <v>13773</v>
      </c>
      <c r="I515">
        <v>1</v>
      </c>
      <c r="J515" t="s">
        <v>13769</v>
      </c>
      <c r="K515" t="s">
        <v>13775</v>
      </c>
      <c r="L515">
        <v>270103</v>
      </c>
      <c r="M515" t="s">
        <v>13539</v>
      </c>
      <c r="N515">
        <v>270103008</v>
      </c>
      <c r="O515" t="s">
        <v>13734</v>
      </c>
      <c r="P515">
        <v>10334.321362101055</v>
      </c>
      <c r="Q515">
        <v>5091.1752032933582</v>
      </c>
      <c r="R515">
        <v>6300.2818648844795</v>
      </c>
    </row>
    <row r="516" spans="1:18" x14ac:dyDescent="0.25">
      <c r="A516">
        <v>6</v>
      </c>
      <c r="B516">
        <v>6301</v>
      </c>
      <c r="C516" t="s">
        <v>1781</v>
      </c>
      <c r="D516" t="s">
        <v>1360</v>
      </c>
      <c r="E516">
        <v>3</v>
      </c>
      <c r="F516" t="s">
        <v>13828</v>
      </c>
      <c r="G516">
        <v>1</v>
      </c>
      <c r="H516" t="s">
        <v>8278</v>
      </c>
      <c r="I516">
        <v>1</v>
      </c>
      <c r="J516" t="s">
        <v>13769</v>
      </c>
      <c r="K516" t="s">
        <v>13777</v>
      </c>
      <c r="L516">
        <v>270103</v>
      </c>
      <c r="M516" t="s">
        <v>13539</v>
      </c>
      <c r="N516">
        <v>270103008</v>
      </c>
      <c r="O516" t="s">
        <v>13734</v>
      </c>
      <c r="P516">
        <v>23879.506445164403</v>
      </c>
      <c r="Q516">
        <v>24773.928179206752</v>
      </c>
      <c r="R516">
        <v>38963.783926434269</v>
      </c>
    </row>
    <row r="517" spans="1:18" x14ac:dyDescent="0.25">
      <c r="A517">
        <v>6</v>
      </c>
      <c r="B517">
        <v>6301</v>
      </c>
      <c r="C517" t="s">
        <v>1781</v>
      </c>
      <c r="D517" t="s">
        <v>1360</v>
      </c>
      <c r="E517">
        <v>3</v>
      </c>
      <c r="F517" t="s">
        <v>13828</v>
      </c>
      <c r="G517">
        <v>1</v>
      </c>
      <c r="H517" t="s">
        <v>8278</v>
      </c>
      <c r="I517">
        <v>1</v>
      </c>
      <c r="J517" t="s">
        <v>13769</v>
      </c>
      <c r="K517" t="s">
        <v>13778</v>
      </c>
      <c r="L517">
        <v>270103</v>
      </c>
      <c r="M517" t="s">
        <v>13539</v>
      </c>
      <c r="N517">
        <v>270103008</v>
      </c>
      <c r="O517" t="s">
        <v>13734</v>
      </c>
      <c r="P517">
        <v>358.4476459640174</v>
      </c>
      <c r="Q517">
        <v>0</v>
      </c>
      <c r="R517">
        <v>0</v>
      </c>
    </row>
    <row r="518" spans="1:18" x14ac:dyDescent="0.25">
      <c r="A518">
        <v>6</v>
      </c>
      <c r="B518">
        <v>6301</v>
      </c>
      <c r="C518" t="s">
        <v>1781</v>
      </c>
      <c r="D518" t="s">
        <v>1360</v>
      </c>
      <c r="E518">
        <v>4</v>
      </c>
      <c r="F518" t="s">
        <v>13829</v>
      </c>
      <c r="G518">
        <v>1</v>
      </c>
      <c r="H518" t="s">
        <v>8278</v>
      </c>
      <c r="I518">
        <v>1</v>
      </c>
      <c r="J518" t="s">
        <v>13769</v>
      </c>
      <c r="K518" t="s">
        <v>13780</v>
      </c>
      <c r="L518">
        <v>270103</v>
      </c>
      <c r="M518" t="s">
        <v>13539</v>
      </c>
      <c r="N518">
        <v>270103008</v>
      </c>
      <c r="O518" t="s">
        <v>13734</v>
      </c>
      <c r="P518">
        <v>21607.499827669402</v>
      </c>
      <c r="Q518">
        <v>22630.138956801598</v>
      </c>
      <c r="R518">
        <v>36709.554413869511</v>
      </c>
    </row>
    <row r="519" spans="1:18" x14ac:dyDescent="0.25">
      <c r="A519">
        <v>6</v>
      </c>
      <c r="B519">
        <v>6301</v>
      </c>
      <c r="C519" t="s">
        <v>1781</v>
      </c>
      <c r="D519" t="s">
        <v>1360</v>
      </c>
      <c r="E519">
        <v>4</v>
      </c>
      <c r="F519" t="s">
        <v>13829</v>
      </c>
      <c r="G519">
        <v>1</v>
      </c>
      <c r="H519" t="s">
        <v>8278</v>
      </c>
      <c r="I519">
        <v>1</v>
      </c>
      <c r="J519" t="s">
        <v>13769</v>
      </c>
      <c r="K519" t="s">
        <v>13781</v>
      </c>
      <c r="L519">
        <v>270103</v>
      </c>
      <c r="M519" t="s">
        <v>13539</v>
      </c>
      <c r="N519">
        <v>270103008</v>
      </c>
      <c r="O519" t="s">
        <v>13734</v>
      </c>
      <c r="P519">
        <v>2630.4542634590198</v>
      </c>
      <c r="Q519">
        <v>2143.7892224051534</v>
      </c>
      <c r="R519">
        <v>2254.2295125647533</v>
      </c>
    </row>
    <row r="520" spans="1:18" x14ac:dyDescent="0.25">
      <c r="A520">
        <v>6</v>
      </c>
      <c r="B520">
        <v>6302</v>
      </c>
      <c r="C520" t="s">
        <v>1781</v>
      </c>
      <c r="D520" t="s">
        <v>1363</v>
      </c>
      <c r="E520">
        <v>1</v>
      </c>
      <c r="F520" t="s">
        <v>13826</v>
      </c>
      <c r="G520">
        <v>1</v>
      </c>
      <c r="H520" t="s">
        <v>8278</v>
      </c>
      <c r="I520">
        <v>1</v>
      </c>
      <c r="J520" t="s">
        <v>13769</v>
      </c>
      <c r="K520" t="s">
        <v>13770</v>
      </c>
      <c r="L520">
        <v>270103</v>
      </c>
      <c r="M520" t="s">
        <v>13539</v>
      </c>
      <c r="N520">
        <v>270103008</v>
      </c>
      <c r="O520" t="s">
        <v>13734</v>
      </c>
      <c r="P520">
        <v>0</v>
      </c>
      <c r="Q520">
        <v>8565.0163178707116</v>
      </c>
      <c r="R520">
        <v>55978.133551945648</v>
      </c>
    </row>
    <row r="521" spans="1:18" x14ac:dyDescent="0.25">
      <c r="A521">
        <v>6</v>
      </c>
      <c r="B521">
        <v>6302</v>
      </c>
      <c r="C521" t="s">
        <v>1781</v>
      </c>
      <c r="D521" t="s">
        <v>1363</v>
      </c>
      <c r="E521">
        <v>1</v>
      </c>
      <c r="F521" t="s">
        <v>13826</v>
      </c>
      <c r="G521">
        <v>1</v>
      </c>
      <c r="H521" t="s">
        <v>8278</v>
      </c>
      <c r="I521">
        <v>1</v>
      </c>
      <c r="J521" t="s">
        <v>13769</v>
      </c>
      <c r="K521" t="s">
        <v>13771</v>
      </c>
      <c r="L521">
        <v>270103</v>
      </c>
      <c r="M521" t="s">
        <v>13539</v>
      </c>
      <c r="N521">
        <v>270103008</v>
      </c>
      <c r="O521" t="s">
        <v>13734</v>
      </c>
      <c r="P521">
        <v>0</v>
      </c>
      <c r="Q521">
        <v>2902.5621164994482</v>
      </c>
      <c r="R521">
        <v>6263.8832903497814</v>
      </c>
    </row>
    <row r="522" spans="1:18" x14ac:dyDescent="0.25">
      <c r="A522">
        <v>6</v>
      </c>
      <c r="B522">
        <v>6302</v>
      </c>
      <c r="C522" t="s">
        <v>1781</v>
      </c>
      <c r="D522" t="s">
        <v>1363</v>
      </c>
      <c r="E522">
        <v>2</v>
      </c>
      <c r="F522" t="s">
        <v>13827</v>
      </c>
      <c r="G522">
        <v>2</v>
      </c>
      <c r="H522" t="s">
        <v>13773</v>
      </c>
      <c r="I522">
        <v>1</v>
      </c>
      <c r="J522" t="s">
        <v>13769</v>
      </c>
      <c r="K522" t="s">
        <v>13774</v>
      </c>
      <c r="L522">
        <v>270103</v>
      </c>
      <c r="M522" t="s">
        <v>13539</v>
      </c>
      <c r="N522">
        <v>270103008</v>
      </c>
      <c r="O522" t="s">
        <v>13734</v>
      </c>
      <c r="P522">
        <v>0</v>
      </c>
      <c r="Q522">
        <v>3097.9988581014882</v>
      </c>
      <c r="R522">
        <v>49224.510130190356</v>
      </c>
    </row>
    <row r="523" spans="1:18" x14ac:dyDescent="0.25">
      <c r="A523">
        <v>6</v>
      </c>
      <c r="B523">
        <v>6302</v>
      </c>
      <c r="C523" t="s">
        <v>1781</v>
      </c>
      <c r="D523" t="s">
        <v>1363</v>
      </c>
      <c r="E523">
        <v>2</v>
      </c>
      <c r="F523" t="s">
        <v>13827</v>
      </c>
      <c r="G523">
        <v>2</v>
      </c>
      <c r="H523" t="s">
        <v>13773</v>
      </c>
      <c r="I523">
        <v>1</v>
      </c>
      <c r="J523" t="s">
        <v>13769</v>
      </c>
      <c r="K523" t="s">
        <v>13775</v>
      </c>
      <c r="L523">
        <v>270103</v>
      </c>
      <c r="M523" t="s">
        <v>13539</v>
      </c>
      <c r="N523">
        <v>270103008</v>
      </c>
      <c r="O523" t="s">
        <v>13734</v>
      </c>
      <c r="P523">
        <v>0</v>
      </c>
      <c r="Q523">
        <v>8369.5795762686721</v>
      </c>
      <c r="R523">
        <v>13017.506712105072</v>
      </c>
    </row>
    <row r="524" spans="1:18" x14ac:dyDescent="0.25">
      <c r="A524">
        <v>6</v>
      </c>
      <c r="B524">
        <v>6302</v>
      </c>
      <c r="C524" t="s">
        <v>1781</v>
      </c>
      <c r="D524" t="s">
        <v>1363</v>
      </c>
      <c r="E524">
        <v>3</v>
      </c>
      <c r="F524" t="s">
        <v>13828</v>
      </c>
      <c r="G524">
        <v>1</v>
      </c>
      <c r="H524" t="s">
        <v>8278</v>
      </c>
      <c r="I524">
        <v>1</v>
      </c>
      <c r="J524" t="s">
        <v>13769</v>
      </c>
      <c r="K524" t="s">
        <v>13777</v>
      </c>
      <c r="L524">
        <v>270103</v>
      </c>
      <c r="M524" t="s">
        <v>13539</v>
      </c>
      <c r="N524">
        <v>270103008</v>
      </c>
      <c r="O524" t="s">
        <v>13734</v>
      </c>
      <c r="P524">
        <v>0</v>
      </c>
      <c r="Q524">
        <v>11467.578434370162</v>
      </c>
      <c r="R524">
        <v>58015.514973942452</v>
      </c>
    </row>
    <row r="525" spans="1:18" x14ac:dyDescent="0.25">
      <c r="A525">
        <v>6</v>
      </c>
      <c r="B525">
        <v>6302</v>
      </c>
      <c r="C525" t="s">
        <v>1781</v>
      </c>
      <c r="D525" t="s">
        <v>1363</v>
      </c>
      <c r="E525">
        <v>3</v>
      </c>
      <c r="F525" t="s">
        <v>13828</v>
      </c>
      <c r="G525">
        <v>1</v>
      </c>
      <c r="H525" t="s">
        <v>8278</v>
      </c>
      <c r="I525">
        <v>1</v>
      </c>
      <c r="J525" t="s">
        <v>13769</v>
      </c>
      <c r="K525" t="s">
        <v>13778</v>
      </c>
      <c r="L525">
        <v>270103</v>
      </c>
      <c r="M525" t="s">
        <v>13539</v>
      </c>
      <c r="N525">
        <v>270103008</v>
      </c>
      <c r="O525" t="s">
        <v>13734</v>
      </c>
      <c r="P525">
        <v>0</v>
      </c>
      <c r="Q525">
        <v>0</v>
      </c>
      <c r="R525">
        <v>4226.5018683529752</v>
      </c>
    </row>
    <row r="526" spans="1:18" x14ac:dyDescent="0.25">
      <c r="A526">
        <v>6</v>
      </c>
      <c r="B526">
        <v>6302</v>
      </c>
      <c r="C526" t="s">
        <v>1781</v>
      </c>
      <c r="D526" t="s">
        <v>1363</v>
      </c>
      <c r="E526">
        <v>4</v>
      </c>
      <c r="F526" t="s">
        <v>13829</v>
      </c>
      <c r="G526">
        <v>1</v>
      </c>
      <c r="H526" t="s">
        <v>8278</v>
      </c>
      <c r="I526">
        <v>1</v>
      </c>
      <c r="J526" t="s">
        <v>13769</v>
      </c>
      <c r="K526" t="s">
        <v>13780</v>
      </c>
      <c r="L526">
        <v>270103</v>
      </c>
      <c r="M526" t="s">
        <v>13539</v>
      </c>
      <c r="N526">
        <v>270103008</v>
      </c>
      <c r="O526" t="s">
        <v>13734</v>
      </c>
      <c r="P526">
        <v>0</v>
      </c>
      <c r="Q526">
        <v>8565.0163178707116</v>
      </c>
      <c r="R526">
        <v>55978.133551945648</v>
      </c>
    </row>
    <row r="527" spans="1:18" x14ac:dyDescent="0.25">
      <c r="A527">
        <v>6</v>
      </c>
      <c r="B527">
        <v>6302</v>
      </c>
      <c r="C527" t="s">
        <v>1781</v>
      </c>
      <c r="D527" t="s">
        <v>1363</v>
      </c>
      <c r="E527">
        <v>4</v>
      </c>
      <c r="F527" t="s">
        <v>13829</v>
      </c>
      <c r="G527">
        <v>1</v>
      </c>
      <c r="H527" t="s">
        <v>8278</v>
      </c>
      <c r="I527">
        <v>1</v>
      </c>
      <c r="J527" t="s">
        <v>13769</v>
      </c>
      <c r="K527" t="s">
        <v>13781</v>
      </c>
      <c r="L527">
        <v>270103</v>
      </c>
      <c r="M527" t="s">
        <v>13539</v>
      </c>
      <c r="N527">
        <v>270103008</v>
      </c>
      <c r="O527" t="s">
        <v>13734</v>
      </c>
      <c r="P527">
        <v>0</v>
      </c>
      <c r="Q527">
        <v>2902.5621164994482</v>
      </c>
      <c r="R527">
        <v>6263.8832903497814</v>
      </c>
    </row>
    <row r="528" spans="1:18" x14ac:dyDescent="0.25">
      <c r="A528">
        <v>6</v>
      </c>
      <c r="B528">
        <v>6303</v>
      </c>
      <c r="C528" t="s">
        <v>1781</v>
      </c>
      <c r="D528" t="s">
        <v>1366</v>
      </c>
      <c r="E528">
        <v>1</v>
      </c>
      <c r="F528" t="s">
        <v>13826</v>
      </c>
      <c r="G528">
        <v>1</v>
      </c>
      <c r="H528" t="s">
        <v>8278</v>
      </c>
      <c r="I528">
        <v>1</v>
      </c>
      <c r="J528" t="s">
        <v>13769</v>
      </c>
      <c r="K528" t="s">
        <v>13770</v>
      </c>
      <c r="L528">
        <v>270103</v>
      </c>
      <c r="M528" t="s">
        <v>13539</v>
      </c>
      <c r="N528">
        <v>270103008</v>
      </c>
      <c r="O528" t="s">
        <v>13734</v>
      </c>
      <c r="P528">
        <v>0</v>
      </c>
      <c r="Q528">
        <v>16875.194784303389</v>
      </c>
      <c r="R528">
        <v>51650.623892766002</v>
      </c>
    </row>
    <row r="529" spans="1:18" x14ac:dyDescent="0.25">
      <c r="A529">
        <v>6</v>
      </c>
      <c r="B529">
        <v>6303</v>
      </c>
      <c r="C529" t="s">
        <v>1781</v>
      </c>
      <c r="D529" t="s">
        <v>1366</v>
      </c>
      <c r="E529">
        <v>1</v>
      </c>
      <c r="F529" t="s">
        <v>13826</v>
      </c>
      <c r="G529">
        <v>1</v>
      </c>
      <c r="H529" t="s">
        <v>8278</v>
      </c>
      <c r="I529">
        <v>1</v>
      </c>
      <c r="J529" t="s">
        <v>13769</v>
      </c>
      <c r="K529" t="s">
        <v>13771</v>
      </c>
      <c r="L529">
        <v>270103</v>
      </c>
      <c r="M529" t="s">
        <v>13539</v>
      </c>
      <c r="N529">
        <v>270103008</v>
      </c>
      <c r="O529" t="s">
        <v>13734</v>
      </c>
      <c r="P529">
        <v>0</v>
      </c>
      <c r="Q529">
        <v>2545.9597646970556</v>
      </c>
      <c r="R529">
        <v>7826.9345785793157</v>
      </c>
    </row>
    <row r="530" spans="1:18" x14ac:dyDescent="0.25">
      <c r="A530">
        <v>6</v>
      </c>
      <c r="B530">
        <v>6303</v>
      </c>
      <c r="C530" t="s">
        <v>1781</v>
      </c>
      <c r="D530" t="s">
        <v>1366</v>
      </c>
      <c r="E530">
        <v>2</v>
      </c>
      <c r="F530" t="s">
        <v>13827</v>
      </c>
      <c r="G530">
        <v>2</v>
      </c>
      <c r="H530" t="s">
        <v>13773</v>
      </c>
      <c r="I530">
        <v>1</v>
      </c>
      <c r="J530" t="s">
        <v>13769</v>
      </c>
      <c r="K530" t="s">
        <v>13774</v>
      </c>
      <c r="L530">
        <v>270103</v>
      </c>
      <c r="M530" t="s">
        <v>13539</v>
      </c>
      <c r="N530">
        <v>270103008</v>
      </c>
      <c r="O530" t="s">
        <v>13734</v>
      </c>
      <c r="P530">
        <v>0</v>
      </c>
      <c r="Q530">
        <v>16875.194784303389</v>
      </c>
      <c r="R530">
        <v>38075.413372045135</v>
      </c>
    </row>
    <row r="531" spans="1:18" x14ac:dyDescent="0.25">
      <c r="A531">
        <v>6</v>
      </c>
      <c r="B531">
        <v>6303</v>
      </c>
      <c r="C531" t="s">
        <v>1781</v>
      </c>
      <c r="D531" t="s">
        <v>1366</v>
      </c>
      <c r="E531">
        <v>2</v>
      </c>
      <c r="F531" t="s">
        <v>13827</v>
      </c>
      <c r="G531">
        <v>2</v>
      </c>
      <c r="H531" t="s">
        <v>13773</v>
      </c>
      <c r="I531">
        <v>1</v>
      </c>
      <c r="J531" t="s">
        <v>13769</v>
      </c>
      <c r="K531" t="s">
        <v>13775</v>
      </c>
      <c r="L531">
        <v>270103</v>
      </c>
      <c r="M531" t="s">
        <v>13539</v>
      </c>
      <c r="N531">
        <v>270103008</v>
      </c>
      <c r="O531" t="s">
        <v>13734</v>
      </c>
      <c r="P531">
        <v>0</v>
      </c>
      <c r="Q531">
        <v>2545.9597646970556</v>
      </c>
      <c r="R531">
        <v>21402.145099300174</v>
      </c>
    </row>
    <row r="532" spans="1:18" x14ac:dyDescent="0.25">
      <c r="A532">
        <v>6</v>
      </c>
      <c r="B532">
        <v>6303</v>
      </c>
      <c r="C532" t="s">
        <v>1781</v>
      </c>
      <c r="D532" t="s">
        <v>1366</v>
      </c>
      <c r="E532">
        <v>3</v>
      </c>
      <c r="F532" t="s">
        <v>13828</v>
      </c>
      <c r="G532">
        <v>1</v>
      </c>
      <c r="H532" t="s">
        <v>8278</v>
      </c>
      <c r="I532">
        <v>1</v>
      </c>
      <c r="J532" t="s">
        <v>13769</v>
      </c>
      <c r="K532" t="s">
        <v>13777</v>
      </c>
      <c r="L532">
        <v>270103</v>
      </c>
      <c r="M532" t="s">
        <v>13539</v>
      </c>
      <c r="N532">
        <v>270103008</v>
      </c>
      <c r="O532" t="s">
        <v>13734</v>
      </c>
      <c r="P532">
        <v>0</v>
      </c>
      <c r="Q532">
        <v>19421.154549000443</v>
      </c>
      <c r="R532">
        <v>55492.724332648708</v>
      </c>
    </row>
    <row r="533" spans="1:18" x14ac:dyDescent="0.25">
      <c r="A533">
        <v>6</v>
      </c>
      <c r="B533">
        <v>6303</v>
      </c>
      <c r="C533" t="s">
        <v>1781</v>
      </c>
      <c r="D533" t="s">
        <v>1366</v>
      </c>
      <c r="E533">
        <v>3</v>
      </c>
      <c r="F533" t="s">
        <v>13828</v>
      </c>
      <c r="G533">
        <v>1</v>
      </c>
      <c r="H533" t="s">
        <v>8278</v>
      </c>
      <c r="I533">
        <v>1</v>
      </c>
      <c r="J533" t="s">
        <v>13769</v>
      </c>
      <c r="K533" t="s">
        <v>13778</v>
      </c>
      <c r="L533">
        <v>270103</v>
      </c>
      <c r="M533" t="s">
        <v>13539</v>
      </c>
      <c r="N533">
        <v>270103008</v>
      </c>
      <c r="O533" t="s">
        <v>13734</v>
      </c>
      <c r="P533">
        <v>0</v>
      </c>
      <c r="Q533">
        <v>0</v>
      </c>
      <c r="R533">
        <v>3984.8341386966172</v>
      </c>
    </row>
    <row r="534" spans="1:18" x14ac:dyDescent="0.25">
      <c r="A534">
        <v>6</v>
      </c>
      <c r="B534">
        <v>6303</v>
      </c>
      <c r="C534" t="s">
        <v>1781</v>
      </c>
      <c r="D534" t="s">
        <v>1366</v>
      </c>
      <c r="E534">
        <v>4</v>
      </c>
      <c r="F534" t="s">
        <v>13829</v>
      </c>
      <c r="G534">
        <v>1</v>
      </c>
      <c r="H534" t="s">
        <v>8278</v>
      </c>
      <c r="I534">
        <v>1</v>
      </c>
      <c r="J534" t="s">
        <v>13769</v>
      </c>
      <c r="K534" t="s">
        <v>13780</v>
      </c>
      <c r="L534">
        <v>270103</v>
      </c>
      <c r="M534" t="s">
        <v>13539</v>
      </c>
      <c r="N534">
        <v>270103008</v>
      </c>
      <c r="O534" t="s">
        <v>13734</v>
      </c>
      <c r="P534">
        <v>0</v>
      </c>
      <c r="Q534">
        <v>16875.194784303389</v>
      </c>
      <c r="R534">
        <v>51650.623892766002</v>
      </c>
    </row>
    <row r="535" spans="1:18" x14ac:dyDescent="0.25">
      <c r="A535">
        <v>6</v>
      </c>
      <c r="B535">
        <v>6303</v>
      </c>
      <c r="C535" t="s">
        <v>1781</v>
      </c>
      <c r="D535" t="s">
        <v>1366</v>
      </c>
      <c r="E535">
        <v>4</v>
      </c>
      <c r="F535" t="s">
        <v>13829</v>
      </c>
      <c r="G535">
        <v>1</v>
      </c>
      <c r="H535" t="s">
        <v>8278</v>
      </c>
      <c r="I535">
        <v>1</v>
      </c>
      <c r="J535" t="s">
        <v>13769</v>
      </c>
      <c r="K535" t="s">
        <v>13781</v>
      </c>
      <c r="L535">
        <v>270103</v>
      </c>
      <c r="M535" t="s">
        <v>13539</v>
      </c>
      <c r="N535">
        <v>270103008</v>
      </c>
      <c r="O535" t="s">
        <v>13734</v>
      </c>
      <c r="P535">
        <v>0</v>
      </c>
      <c r="Q535">
        <v>2545.9597646970556</v>
      </c>
      <c r="R535">
        <v>7826.9345785793157</v>
      </c>
    </row>
    <row r="536" spans="1:18" x14ac:dyDescent="0.25">
      <c r="A536">
        <v>6</v>
      </c>
      <c r="B536">
        <v>6305</v>
      </c>
      <c r="C536" t="s">
        <v>1781</v>
      </c>
      <c r="D536" t="s">
        <v>1372</v>
      </c>
      <c r="E536">
        <v>1</v>
      </c>
      <c r="F536" t="s">
        <v>13826</v>
      </c>
      <c r="G536">
        <v>1</v>
      </c>
      <c r="H536" t="s">
        <v>8278</v>
      </c>
      <c r="I536">
        <v>1</v>
      </c>
      <c r="J536" t="s">
        <v>13769</v>
      </c>
      <c r="K536" t="s">
        <v>13770</v>
      </c>
      <c r="L536">
        <v>270103</v>
      </c>
      <c r="M536" t="s">
        <v>13539</v>
      </c>
      <c r="N536">
        <v>270103008</v>
      </c>
      <c r="O536" t="s">
        <v>13734</v>
      </c>
      <c r="P536">
        <v>0</v>
      </c>
      <c r="Q536">
        <v>54480.273732429858</v>
      </c>
      <c r="R536">
        <v>10518.812929867734</v>
      </c>
    </row>
    <row r="537" spans="1:18" x14ac:dyDescent="0.25">
      <c r="A537">
        <v>6</v>
      </c>
      <c r="B537">
        <v>6305</v>
      </c>
      <c r="C537" t="s">
        <v>1781</v>
      </c>
      <c r="D537" t="s">
        <v>1372</v>
      </c>
      <c r="E537">
        <v>1</v>
      </c>
      <c r="F537" t="s">
        <v>13826</v>
      </c>
      <c r="G537">
        <v>1</v>
      </c>
      <c r="H537" t="s">
        <v>8278</v>
      </c>
      <c r="I537">
        <v>1</v>
      </c>
      <c r="J537" t="s">
        <v>13769</v>
      </c>
      <c r="K537" t="s">
        <v>13771</v>
      </c>
      <c r="L537">
        <v>270103</v>
      </c>
      <c r="M537" t="s">
        <v>13539</v>
      </c>
      <c r="N537">
        <v>270103008</v>
      </c>
      <c r="O537" t="s">
        <v>13734</v>
      </c>
      <c r="P537">
        <v>0</v>
      </c>
      <c r="Q537">
        <v>6357.1530522613639</v>
      </c>
      <c r="R537">
        <v>3923.8364686355908</v>
      </c>
    </row>
    <row r="538" spans="1:18" x14ac:dyDescent="0.25">
      <c r="A538">
        <v>6</v>
      </c>
      <c r="B538">
        <v>6305</v>
      </c>
      <c r="C538" t="s">
        <v>1781</v>
      </c>
      <c r="D538" t="s">
        <v>1372</v>
      </c>
      <c r="E538">
        <v>2</v>
      </c>
      <c r="F538" t="s">
        <v>13827</v>
      </c>
      <c r="G538">
        <v>2</v>
      </c>
      <c r="H538" t="s">
        <v>13773</v>
      </c>
      <c r="I538">
        <v>1</v>
      </c>
      <c r="J538" t="s">
        <v>13769</v>
      </c>
      <c r="K538" t="s">
        <v>13774</v>
      </c>
      <c r="L538">
        <v>270103</v>
      </c>
      <c r="M538" t="s">
        <v>13539</v>
      </c>
      <c r="N538">
        <v>270103008</v>
      </c>
      <c r="O538" t="s">
        <v>13734</v>
      </c>
      <c r="P538">
        <v>0</v>
      </c>
      <c r="Q538">
        <v>50041.257669114188</v>
      </c>
      <c r="R538">
        <v>10518.812929867734</v>
      </c>
    </row>
    <row r="539" spans="1:18" x14ac:dyDescent="0.25">
      <c r="A539">
        <v>6</v>
      </c>
      <c r="B539">
        <v>6305</v>
      </c>
      <c r="C539" t="s">
        <v>1781</v>
      </c>
      <c r="D539" t="s">
        <v>1372</v>
      </c>
      <c r="E539">
        <v>2</v>
      </c>
      <c r="F539" t="s">
        <v>13827</v>
      </c>
      <c r="G539">
        <v>2</v>
      </c>
      <c r="H539" t="s">
        <v>13773</v>
      </c>
      <c r="I539">
        <v>1</v>
      </c>
      <c r="J539" t="s">
        <v>13769</v>
      </c>
      <c r="K539" t="s">
        <v>13775</v>
      </c>
      <c r="L539">
        <v>270103</v>
      </c>
      <c r="M539" t="s">
        <v>13539</v>
      </c>
      <c r="N539">
        <v>270103008</v>
      </c>
      <c r="O539" t="s">
        <v>13734</v>
      </c>
      <c r="P539">
        <v>0</v>
      </c>
      <c r="Q539">
        <v>10796.169115577037</v>
      </c>
      <c r="R539">
        <v>3923.8364686355908</v>
      </c>
    </row>
    <row r="540" spans="1:18" x14ac:dyDescent="0.25">
      <c r="A540">
        <v>6</v>
      </c>
      <c r="B540">
        <v>6305</v>
      </c>
      <c r="C540" t="s">
        <v>1781</v>
      </c>
      <c r="D540" t="s">
        <v>1372</v>
      </c>
      <c r="E540">
        <v>3</v>
      </c>
      <c r="F540" t="s">
        <v>13828</v>
      </c>
      <c r="G540">
        <v>1</v>
      </c>
      <c r="H540" t="s">
        <v>8278</v>
      </c>
      <c r="I540">
        <v>1</v>
      </c>
      <c r="J540" t="s">
        <v>13769</v>
      </c>
      <c r="K540" t="s">
        <v>13777</v>
      </c>
      <c r="L540">
        <v>270103</v>
      </c>
      <c r="M540" t="s">
        <v>13539</v>
      </c>
      <c r="N540">
        <v>270103008</v>
      </c>
      <c r="O540" t="s">
        <v>13734</v>
      </c>
      <c r="P540">
        <v>0</v>
      </c>
      <c r="Q540">
        <v>60837.426784691212</v>
      </c>
      <c r="R540">
        <v>10518.812929867734</v>
      </c>
    </row>
    <row r="541" spans="1:18" x14ac:dyDescent="0.25">
      <c r="A541">
        <v>6</v>
      </c>
      <c r="B541">
        <v>6305</v>
      </c>
      <c r="C541" t="s">
        <v>1781</v>
      </c>
      <c r="D541" t="s">
        <v>1372</v>
      </c>
      <c r="E541">
        <v>3</v>
      </c>
      <c r="F541" t="s">
        <v>13828</v>
      </c>
      <c r="G541">
        <v>1</v>
      </c>
      <c r="H541" t="s">
        <v>8278</v>
      </c>
      <c r="I541">
        <v>1</v>
      </c>
      <c r="J541" t="s">
        <v>13769</v>
      </c>
      <c r="K541" t="s">
        <v>13778</v>
      </c>
      <c r="L541">
        <v>270103</v>
      </c>
      <c r="M541" t="s">
        <v>13539</v>
      </c>
      <c r="N541">
        <v>270103008</v>
      </c>
      <c r="O541" t="s">
        <v>13734</v>
      </c>
      <c r="P541">
        <v>0</v>
      </c>
      <c r="Q541">
        <v>0</v>
      </c>
      <c r="R541">
        <v>3923.8364686355908</v>
      </c>
    </row>
    <row r="542" spans="1:18" x14ac:dyDescent="0.25">
      <c r="A542">
        <v>6</v>
      </c>
      <c r="B542">
        <v>6305</v>
      </c>
      <c r="C542" t="s">
        <v>1781</v>
      </c>
      <c r="D542" t="s">
        <v>1372</v>
      </c>
      <c r="E542">
        <v>4</v>
      </c>
      <c r="F542" t="s">
        <v>13829</v>
      </c>
      <c r="G542">
        <v>1</v>
      </c>
      <c r="H542" t="s">
        <v>8278</v>
      </c>
      <c r="I542">
        <v>1</v>
      </c>
      <c r="J542" t="s">
        <v>13769</v>
      </c>
      <c r="K542" t="s">
        <v>13780</v>
      </c>
      <c r="L542">
        <v>270103</v>
      </c>
      <c r="M542" t="s">
        <v>13539</v>
      </c>
      <c r="N542">
        <v>270103008</v>
      </c>
      <c r="O542" t="s">
        <v>13734</v>
      </c>
      <c r="P542">
        <v>0</v>
      </c>
      <c r="Q542">
        <v>54480.273732429858</v>
      </c>
      <c r="R542">
        <v>10518.812929867734</v>
      </c>
    </row>
    <row r="543" spans="1:18" x14ac:dyDescent="0.25">
      <c r="A543">
        <v>6</v>
      </c>
      <c r="B543">
        <v>6305</v>
      </c>
      <c r="C543" t="s">
        <v>1781</v>
      </c>
      <c r="D543" t="s">
        <v>1372</v>
      </c>
      <c r="E543">
        <v>4</v>
      </c>
      <c r="F543" t="s">
        <v>13829</v>
      </c>
      <c r="G543">
        <v>1</v>
      </c>
      <c r="H543" t="s">
        <v>8278</v>
      </c>
      <c r="I543">
        <v>1</v>
      </c>
      <c r="J543" t="s">
        <v>13769</v>
      </c>
      <c r="K543" t="s">
        <v>13781</v>
      </c>
      <c r="L543">
        <v>270103</v>
      </c>
      <c r="M543" t="s">
        <v>13539</v>
      </c>
      <c r="N543">
        <v>270103008</v>
      </c>
      <c r="O543" t="s">
        <v>13734</v>
      </c>
      <c r="P543">
        <v>0</v>
      </c>
      <c r="Q543">
        <v>6357.1530522613639</v>
      </c>
      <c r="R543">
        <v>3923.8364686355908</v>
      </c>
    </row>
    <row r="544" spans="1:18" x14ac:dyDescent="0.25">
      <c r="A544">
        <v>6</v>
      </c>
      <c r="B544">
        <v>6306</v>
      </c>
      <c r="C544" t="s">
        <v>1781</v>
      </c>
      <c r="D544" t="s">
        <v>1375</v>
      </c>
      <c r="E544">
        <v>1</v>
      </c>
      <c r="F544" t="s">
        <v>13826</v>
      </c>
      <c r="G544">
        <v>1</v>
      </c>
      <c r="H544" t="s">
        <v>8278</v>
      </c>
      <c r="I544">
        <v>1</v>
      </c>
      <c r="J544" t="s">
        <v>13769</v>
      </c>
      <c r="K544" t="s">
        <v>13770</v>
      </c>
      <c r="L544">
        <v>270103</v>
      </c>
      <c r="M544" t="s">
        <v>13539</v>
      </c>
      <c r="N544">
        <v>270103008</v>
      </c>
      <c r="O544" t="s">
        <v>13734</v>
      </c>
      <c r="P544">
        <v>0</v>
      </c>
      <c r="Q544">
        <v>14242.996611960672</v>
      </c>
      <c r="R544">
        <v>0</v>
      </c>
    </row>
    <row r="545" spans="1:18" x14ac:dyDescent="0.25">
      <c r="A545">
        <v>6</v>
      </c>
      <c r="B545">
        <v>6306</v>
      </c>
      <c r="C545" t="s">
        <v>1781</v>
      </c>
      <c r="D545" t="s">
        <v>1375</v>
      </c>
      <c r="E545">
        <v>1</v>
      </c>
      <c r="F545" t="s">
        <v>13826</v>
      </c>
      <c r="G545">
        <v>1</v>
      </c>
      <c r="H545" t="s">
        <v>8278</v>
      </c>
      <c r="I545">
        <v>1</v>
      </c>
      <c r="J545" t="s">
        <v>13769</v>
      </c>
      <c r="K545" t="s">
        <v>13771</v>
      </c>
      <c r="L545">
        <v>270103</v>
      </c>
      <c r="M545" t="s">
        <v>13539</v>
      </c>
      <c r="N545">
        <v>270103008</v>
      </c>
      <c r="O545" t="s">
        <v>13734</v>
      </c>
      <c r="P545">
        <v>0</v>
      </c>
      <c r="Q545">
        <v>3501.8529172130011</v>
      </c>
      <c r="R545">
        <v>0</v>
      </c>
    </row>
    <row r="546" spans="1:18" x14ac:dyDescent="0.25">
      <c r="A546">
        <v>6</v>
      </c>
      <c r="B546">
        <v>6306</v>
      </c>
      <c r="C546" t="s">
        <v>1781</v>
      </c>
      <c r="D546" t="s">
        <v>1375</v>
      </c>
      <c r="E546">
        <v>2</v>
      </c>
      <c r="F546" t="s">
        <v>13827</v>
      </c>
      <c r="G546">
        <v>2</v>
      </c>
      <c r="H546" t="s">
        <v>13773</v>
      </c>
      <c r="I546">
        <v>1</v>
      </c>
      <c r="J546" t="s">
        <v>13769</v>
      </c>
      <c r="K546" t="s">
        <v>13774</v>
      </c>
      <c r="L546">
        <v>270103</v>
      </c>
      <c r="M546" t="s">
        <v>13539</v>
      </c>
      <c r="N546">
        <v>270103008</v>
      </c>
      <c r="O546" t="s">
        <v>13734</v>
      </c>
      <c r="P546">
        <v>0</v>
      </c>
      <c r="Q546">
        <v>14242.996611960672</v>
      </c>
      <c r="R546">
        <v>0</v>
      </c>
    </row>
    <row r="547" spans="1:18" x14ac:dyDescent="0.25">
      <c r="A547">
        <v>6</v>
      </c>
      <c r="B547">
        <v>6306</v>
      </c>
      <c r="C547" t="s">
        <v>1781</v>
      </c>
      <c r="D547" t="s">
        <v>1375</v>
      </c>
      <c r="E547">
        <v>2</v>
      </c>
      <c r="F547" t="s">
        <v>13827</v>
      </c>
      <c r="G547">
        <v>2</v>
      </c>
      <c r="H547" t="s">
        <v>13773</v>
      </c>
      <c r="I547">
        <v>1</v>
      </c>
      <c r="J547" t="s">
        <v>13769</v>
      </c>
      <c r="K547" t="s">
        <v>13775</v>
      </c>
      <c r="L547">
        <v>270103</v>
      </c>
      <c r="M547" t="s">
        <v>13539</v>
      </c>
      <c r="N547">
        <v>270103008</v>
      </c>
      <c r="O547" t="s">
        <v>13734</v>
      </c>
      <c r="P547">
        <v>0</v>
      </c>
      <c r="Q547">
        <v>3501.8529172130011</v>
      </c>
      <c r="R547">
        <v>0</v>
      </c>
    </row>
    <row r="548" spans="1:18" x14ac:dyDescent="0.25">
      <c r="A548">
        <v>6</v>
      </c>
      <c r="B548">
        <v>6306</v>
      </c>
      <c r="C548" t="s">
        <v>1781</v>
      </c>
      <c r="D548" t="s">
        <v>1375</v>
      </c>
      <c r="E548">
        <v>3</v>
      </c>
      <c r="F548" t="s">
        <v>13828</v>
      </c>
      <c r="G548">
        <v>1</v>
      </c>
      <c r="H548" t="s">
        <v>8278</v>
      </c>
      <c r="I548">
        <v>1</v>
      </c>
      <c r="J548" t="s">
        <v>13769</v>
      </c>
      <c r="K548" t="s">
        <v>13777</v>
      </c>
      <c r="L548">
        <v>270103</v>
      </c>
      <c r="M548" t="s">
        <v>13539</v>
      </c>
      <c r="N548">
        <v>270103008</v>
      </c>
      <c r="O548" t="s">
        <v>13734</v>
      </c>
      <c r="P548">
        <v>0</v>
      </c>
      <c r="Q548">
        <v>17744.849529173673</v>
      </c>
      <c r="R548">
        <v>0</v>
      </c>
    </row>
    <row r="549" spans="1:18" x14ac:dyDescent="0.25">
      <c r="A549">
        <v>6</v>
      </c>
      <c r="B549">
        <v>6306</v>
      </c>
      <c r="C549" t="s">
        <v>1781</v>
      </c>
      <c r="D549" t="s">
        <v>1375</v>
      </c>
      <c r="E549">
        <v>4</v>
      </c>
      <c r="F549" t="s">
        <v>13829</v>
      </c>
      <c r="G549">
        <v>1</v>
      </c>
      <c r="H549" t="s">
        <v>8278</v>
      </c>
      <c r="I549">
        <v>1</v>
      </c>
      <c r="J549" t="s">
        <v>13769</v>
      </c>
      <c r="K549" t="s">
        <v>13780</v>
      </c>
      <c r="L549">
        <v>270103</v>
      </c>
      <c r="M549" t="s">
        <v>13539</v>
      </c>
      <c r="N549">
        <v>270103008</v>
      </c>
      <c r="O549" t="s">
        <v>13734</v>
      </c>
      <c r="P549">
        <v>0</v>
      </c>
      <c r="Q549">
        <v>14242.996611960672</v>
      </c>
      <c r="R549">
        <v>0</v>
      </c>
    </row>
    <row r="550" spans="1:18" x14ac:dyDescent="0.25">
      <c r="A550">
        <v>6</v>
      </c>
      <c r="B550">
        <v>6306</v>
      </c>
      <c r="C550" t="s">
        <v>1781</v>
      </c>
      <c r="D550" t="s">
        <v>1375</v>
      </c>
      <c r="E550">
        <v>4</v>
      </c>
      <c r="F550" t="s">
        <v>13829</v>
      </c>
      <c r="G550">
        <v>1</v>
      </c>
      <c r="H550" t="s">
        <v>8278</v>
      </c>
      <c r="I550">
        <v>1</v>
      </c>
      <c r="J550" t="s">
        <v>13769</v>
      </c>
      <c r="K550" t="s">
        <v>13781</v>
      </c>
      <c r="L550">
        <v>270103</v>
      </c>
      <c r="M550" t="s">
        <v>13539</v>
      </c>
      <c r="N550">
        <v>270103008</v>
      </c>
      <c r="O550" t="s">
        <v>13734</v>
      </c>
      <c r="P550">
        <v>0</v>
      </c>
      <c r="Q550">
        <v>3501.8529172130011</v>
      </c>
      <c r="R550">
        <v>0</v>
      </c>
    </row>
    <row r="551" spans="1:18" x14ac:dyDescent="0.25">
      <c r="A551">
        <v>6</v>
      </c>
      <c r="B551">
        <v>6308</v>
      </c>
      <c r="C551" t="s">
        <v>1781</v>
      </c>
      <c r="D551" t="s">
        <v>1381</v>
      </c>
      <c r="E551">
        <v>1</v>
      </c>
      <c r="F551" t="s">
        <v>13826</v>
      </c>
      <c r="G551">
        <v>1</v>
      </c>
      <c r="H551" t="s">
        <v>8278</v>
      </c>
      <c r="I551">
        <v>1</v>
      </c>
      <c r="J551" t="s">
        <v>13769</v>
      </c>
      <c r="K551" t="s">
        <v>13770</v>
      </c>
      <c r="L551">
        <v>270103</v>
      </c>
      <c r="M551" t="s">
        <v>13539</v>
      </c>
      <c r="N551">
        <v>270103008</v>
      </c>
      <c r="O551" t="s">
        <v>13734</v>
      </c>
      <c r="P551">
        <v>0</v>
      </c>
      <c r="Q551">
        <v>0</v>
      </c>
      <c r="R551">
        <v>21970.8204158226</v>
      </c>
    </row>
    <row r="552" spans="1:18" x14ac:dyDescent="0.25">
      <c r="A552">
        <v>6</v>
      </c>
      <c r="B552">
        <v>6308</v>
      </c>
      <c r="C552" t="s">
        <v>1781</v>
      </c>
      <c r="D552" t="s">
        <v>1381</v>
      </c>
      <c r="E552">
        <v>1</v>
      </c>
      <c r="F552" t="s">
        <v>13826</v>
      </c>
      <c r="G552">
        <v>1</v>
      </c>
      <c r="H552" t="s">
        <v>8278</v>
      </c>
      <c r="I552">
        <v>1</v>
      </c>
      <c r="J552" t="s">
        <v>13769</v>
      </c>
      <c r="K552" t="s">
        <v>13771</v>
      </c>
      <c r="L552">
        <v>270103</v>
      </c>
      <c r="M552" t="s">
        <v>13539</v>
      </c>
      <c r="N552">
        <v>270103008</v>
      </c>
      <c r="O552" t="s">
        <v>13734</v>
      </c>
      <c r="P552">
        <v>0</v>
      </c>
      <c r="Q552">
        <v>0</v>
      </c>
      <c r="R552">
        <v>8195.7828291307123</v>
      </c>
    </row>
    <row r="553" spans="1:18" x14ac:dyDescent="0.25">
      <c r="A553">
        <v>6</v>
      </c>
      <c r="B553">
        <v>6308</v>
      </c>
      <c r="C553" t="s">
        <v>1781</v>
      </c>
      <c r="D553" t="s">
        <v>1381</v>
      </c>
      <c r="E553">
        <v>2</v>
      </c>
      <c r="F553" t="s">
        <v>13827</v>
      </c>
      <c r="G553">
        <v>2</v>
      </c>
      <c r="H553" t="s">
        <v>13773</v>
      </c>
      <c r="I553">
        <v>1</v>
      </c>
      <c r="J553" t="s">
        <v>13769</v>
      </c>
      <c r="K553" t="s">
        <v>13774</v>
      </c>
      <c r="L553">
        <v>270103</v>
      </c>
      <c r="M553" t="s">
        <v>13539</v>
      </c>
      <c r="N553">
        <v>270103008</v>
      </c>
      <c r="O553" t="s">
        <v>13734</v>
      </c>
      <c r="P553">
        <v>0</v>
      </c>
      <c r="Q553">
        <v>0</v>
      </c>
      <c r="R553">
        <v>21970.8204158226</v>
      </c>
    </row>
    <row r="554" spans="1:18" x14ac:dyDescent="0.25">
      <c r="A554">
        <v>6</v>
      </c>
      <c r="B554">
        <v>6308</v>
      </c>
      <c r="C554" t="s">
        <v>1781</v>
      </c>
      <c r="D554" t="s">
        <v>1381</v>
      </c>
      <c r="E554">
        <v>2</v>
      </c>
      <c r="F554" t="s">
        <v>13827</v>
      </c>
      <c r="G554">
        <v>2</v>
      </c>
      <c r="H554" t="s">
        <v>13773</v>
      </c>
      <c r="I554">
        <v>1</v>
      </c>
      <c r="J554" t="s">
        <v>13769</v>
      </c>
      <c r="K554" t="s">
        <v>13775</v>
      </c>
      <c r="L554">
        <v>270103</v>
      </c>
      <c r="M554" t="s">
        <v>13539</v>
      </c>
      <c r="N554">
        <v>270103008</v>
      </c>
      <c r="O554" t="s">
        <v>13734</v>
      </c>
      <c r="P554">
        <v>0</v>
      </c>
      <c r="Q554">
        <v>0</v>
      </c>
      <c r="R554">
        <v>8195.7828291307123</v>
      </c>
    </row>
    <row r="555" spans="1:18" x14ac:dyDescent="0.25">
      <c r="A555">
        <v>6</v>
      </c>
      <c r="B555">
        <v>6308</v>
      </c>
      <c r="C555" t="s">
        <v>1781</v>
      </c>
      <c r="D555" t="s">
        <v>1381</v>
      </c>
      <c r="E555">
        <v>3</v>
      </c>
      <c r="F555" t="s">
        <v>13828</v>
      </c>
      <c r="G555">
        <v>1</v>
      </c>
      <c r="H555" t="s">
        <v>8278</v>
      </c>
      <c r="I555">
        <v>1</v>
      </c>
      <c r="J555" t="s">
        <v>13769</v>
      </c>
      <c r="K555" t="s">
        <v>13777</v>
      </c>
      <c r="L555">
        <v>270103</v>
      </c>
      <c r="M555" t="s">
        <v>13539</v>
      </c>
      <c r="N555">
        <v>270103008</v>
      </c>
      <c r="O555" t="s">
        <v>13734</v>
      </c>
      <c r="P555">
        <v>0</v>
      </c>
      <c r="Q555">
        <v>0</v>
      </c>
      <c r="R555">
        <v>30166.603244953309</v>
      </c>
    </row>
    <row r="556" spans="1:18" x14ac:dyDescent="0.25">
      <c r="A556">
        <v>6</v>
      </c>
      <c r="B556">
        <v>6308</v>
      </c>
      <c r="C556" t="s">
        <v>1781</v>
      </c>
      <c r="D556" t="s">
        <v>1381</v>
      </c>
      <c r="E556">
        <v>4</v>
      </c>
      <c r="F556" t="s">
        <v>13829</v>
      </c>
      <c r="G556">
        <v>1</v>
      </c>
      <c r="H556" t="s">
        <v>8278</v>
      </c>
      <c r="I556">
        <v>1</v>
      </c>
      <c r="J556" t="s">
        <v>13769</v>
      </c>
      <c r="K556" t="s">
        <v>13780</v>
      </c>
      <c r="L556">
        <v>270103</v>
      </c>
      <c r="M556" t="s">
        <v>13539</v>
      </c>
      <c r="N556">
        <v>270103008</v>
      </c>
      <c r="O556" t="s">
        <v>13734</v>
      </c>
      <c r="P556">
        <v>0</v>
      </c>
      <c r="Q556">
        <v>0</v>
      </c>
      <c r="R556">
        <v>21970.8204158226</v>
      </c>
    </row>
    <row r="557" spans="1:18" x14ac:dyDescent="0.25">
      <c r="A557">
        <v>6</v>
      </c>
      <c r="B557">
        <v>6308</v>
      </c>
      <c r="C557" t="s">
        <v>1781</v>
      </c>
      <c r="D557" t="s">
        <v>1381</v>
      </c>
      <c r="E557">
        <v>4</v>
      </c>
      <c r="F557" t="s">
        <v>13829</v>
      </c>
      <c r="G557">
        <v>1</v>
      </c>
      <c r="H557" t="s">
        <v>8278</v>
      </c>
      <c r="I557">
        <v>1</v>
      </c>
      <c r="J557" t="s">
        <v>13769</v>
      </c>
      <c r="K557" t="s">
        <v>13781</v>
      </c>
      <c r="L557">
        <v>270103</v>
      </c>
      <c r="M557" t="s">
        <v>13539</v>
      </c>
      <c r="N557">
        <v>270103008</v>
      </c>
      <c r="O557" t="s">
        <v>13734</v>
      </c>
      <c r="P557">
        <v>0</v>
      </c>
      <c r="Q557">
        <v>0</v>
      </c>
      <c r="R557">
        <v>8195.7828291307123</v>
      </c>
    </row>
    <row r="558" spans="1:18" x14ac:dyDescent="0.25">
      <c r="A558">
        <v>6</v>
      </c>
      <c r="B558">
        <v>6310</v>
      </c>
      <c r="C558" t="s">
        <v>1781</v>
      </c>
      <c r="D558" t="s">
        <v>1387</v>
      </c>
      <c r="E558">
        <v>1</v>
      </c>
      <c r="F558" t="s">
        <v>13826</v>
      </c>
      <c r="G558">
        <v>1</v>
      </c>
      <c r="H558" t="s">
        <v>8278</v>
      </c>
      <c r="I558">
        <v>1</v>
      </c>
      <c r="J558" t="s">
        <v>13769</v>
      </c>
      <c r="K558" t="s">
        <v>13770</v>
      </c>
      <c r="L558">
        <v>270103</v>
      </c>
      <c r="M558" t="s">
        <v>13539</v>
      </c>
      <c r="N558">
        <v>270103008</v>
      </c>
      <c r="O558" t="s">
        <v>13734</v>
      </c>
      <c r="P558">
        <v>0</v>
      </c>
      <c r="Q558">
        <v>18759.924314422726</v>
      </c>
      <c r="R558">
        <v>23701.747025085435</v>
      </c>
    </row>
    <row r="559" spans="1:18" x14ac:dyDescent="0.25">
      <c r="A559">
        <v>6</v>
      </c>
      <c r="B559">
        <v>6310</v>
      </c>
      <c r="C559" t="s">
        <v>1781</v>
      </c>
      <c r="D559" t="s">
        <v>1387</v>
      </c>
      <c r="E559">
        <v>1</v>
      </c>
      <c r="F559" t="s">
        <v>13826</v>
      </c>
      <c r="G559">
        <v>1</v>
      </c>
      <c r="H559" t="s">
        <v>8278</v>
      </c>
      <c r="I559">
        <v>1</v>
      </c>
      <c r="J559" t="s">
        <v>13769</v>
      </c>
      <c r="K559" t="s">
        <v>13771</v>
      </c>
      <c r="L559">
        <v>270103</v>
      </c>
      <c r="M559" t="s">
        <v>13539</v>
      </c>
      <c r="N559">
        <v>270103008</v>
      </c>
      <c r="O559" t="s">
        <v>13734</v>
      </c>
      <c r="P559">
        <v>0</v>
      </c>
      <c r="Q559">
        <v>3299.9935658580825</v>
      </c>
      <c r="R559">
        <v>2449.6374135025098</v>
      </c>
    </row>
    <row r="560" spans="1:18" x14ac:dyDescent="0.25">
      <c r="A560">
        <v>6</v>
      </c>
      <c r="B560">
        <v>6310</v>
      </c>
      <c r="C560" t="s">
        <v>1781</v>
      </c>
      <c r="D560" t="s">
        <v>1387</v>
      </c>
      <c r="E560">
        <v>2</v>
      </c>
      <c r="F560" t="s">
        <v>13827</v>
      </c>
      <c r="G560">
        <v>2</v>
      </c>
      <c r="H560" t="s">
        <v>13773</v>
      </c>
      <c r="I560">
        <v>1</v>
      </c>
      <c r="J560" t="s">
        <v>13769</v>
      </c>
      <c r="K560" t="s">
        <v>13774</v>
      </c>
      <c r="L560">
        <v>270103</v>
      </c>
      <c r="M560" t="s">
        <v>13539</v>
      </c>
      <c r="N560">
        <v>270103008</v>
      </c>
      <c r="O560" t="s">
        <v>13734</v>
      </c>
      <c r="P560">
        <v>0</v>
      </c>
      <c r="Q560">
        <v>18759.924314422726</v>
      </c>
      <c r="R560">
        <v>19636.646196480673</v>
      </c>
    </row>
    <row r="561" spans="1:18" x14ac:dyDescent="0.25">
      <c r="A561">
        <v>6</v>
      </c>
      <c r="B561">
        <v>6310</v>
      </c>
      <c r="C561" t="s">
        <v>1781</v>
      </c>
      <c r="D561" t="s">
        <v>1387</v>
      </c>
      <c r="E561">
        <v>2</v>
      </c>
      <c r="F561" t="s">
        <v>13827</v>
      </c>
      <c r="G561">
        <v>2</v>
      </c>
      <c r="H561" t="s">
        <v>13773</v>
      </c>
      <c r="I561">
        <v>1</v>
      </c>
      <c r="J561" t="s">
        <v>13769</v>
      </c>
      <c r="K561" t="s">
        <v>13775</v>
      </c>
      <c r="L561">
        <v>270103</v>
      </c>
      <c r="M561" t="s">
        <v>13539</v>
      </c>
      <c r="N561">
        <v>270103008</v>
      </c>
      <c r="O561" t="s">
        <v>13734</v>
      </c>
      <c r="P561">
        <v>0</v>
      </c>
      <c r="Q561">
        <v>3299.9935658580825</v>
      </c>
      <c r="R561">
        <v>6514.7382421072753</v>
      </c>
    </row>
    <row r="562" spans="1:18" x14ac:dyDescent="0.25">
      <c r="A562">
        <v>6</v>
      </c>
      <c r="B562">
        <v>6310</v>
      </c>
      <c r="C562" t="s">
        <v>1781</v>
      </c>
      <c r="D562" t="s">
        <v>1387</v>
      </c>
      <c r="E562">
        <v>3</v>
      </c>
      <c r="F562" t="s">
        <v>13828</v>
      </c>
      <c r="G562">
        <v>1</v>
      </c>
      <c r="H562" t="s">
        <v>8278</v>
      </c>
      <c r="I562">
        <v>1</v>
      </c>
      <c r="J562" t="s">
        <v>13769</v>
      </c>
      <c r="K562" t="s">
        <v>13777</v>
      </c>
      <c r="L562">
        <v>270103</v>
      </c>
      <c r="M562" t="s">
        <v>13539</v>
      </c>
      <c r="N562">
        <v>270103008</v>
      </c>
      <c r="O562" t="s">
        <v>13734</v>
      </c>
      <c r="P562">
        <v>0</v>
      </c>
      <c r="Q562">
        <v>22059.917880280813</v>
      </c>
      <c r="R562">
        <v>26151.384438587949</v>
      </c>
    </row>
    <row r="563" spans="1:18" x14ac:dyDescent="0.25">
      <c r="A563">
        <v>6</v>
      </c>
      <c r="B563">
        <v>6310</v>
      </c>
      <c r="C563" t="s">
        <v>1781</v>
      </c>
      <c r="D563" t="s">
        <v>1387</v>
      </c>
      <c r="E563">
        <v>4</v>
      </c>
      <c r="F563" t="s">
        <v>13829</v>
      </c>
      <c r="G563">
        <v>1</v>
      </c>
      <c r="H563" t="s">
        <v>8278</v>
      </c>
      <c r="I563">
        <v>1</v>
      </c>
      <c r="J563" t="s">
        <v>13769</v>
      </c>
      <c r="K563" t="s">
        <v>13780</v>
      </c>
      <c r="L563">
        <v>270103</v>
      </c>
      <c r="M563" t="s">
        <v>13539</v>
      </c>
      <c r="N563">
        <v>270103008</v>
      </c>
      <c r="O563" t="s">
        <v>13734</v>
      </c>
      <c r="P563">
        <v>0</v>
      </c>
      <c r="Q563">
        <v>18759.924314422726</v>
      </c>
      <c r="R563">
        <v>23701.747025085435</v>
      </c>
    </row>
    <row r="564" spans="1:18" x14ac:dyDescent="0.25">
      <c r="A564">
        <v>6</v>
      </c>
      <c r="B564">
        <v>6310</v>
      </c>
      <c r="C564" t="s">
        <v>1781</v>
      </c>
      <c r="D564" t="s">
        <v>1387</v>
      </c>
      <c r="E564">
        <v>4</v>
      </c>
      <c r="F564" t="s">
        <v>13829</v>
      </c>
      <c r="G564">
        <v>1</v>
      </c>
      <c r="H564" t="s">
        <v>8278</v>
      </c>
      <c r="I564">
        <v>1</v>
      </c>
      <c r="J564" t="s">
        <v>13769</v>
      </c>
      <c r="K564" t="s">
        <v>13781</v>
      </c>
      <c r="L564">
        <v>270103</v>
      </c>
      <c r="M564" t="s">
        <v>13539</v>
      </c>
      <c r="N564">
        <v>270103008</v>
      </c>
      <c r="O564" t="s">
        <v>13734</v>
      </c>
      <c r="P564">
        <v>0</v>
      </c>
      <c r="Q564">
        <v>3299.9935658580825</v>
      </c>
      <c r="R564">
        <v>2449.6374135025098</v>
      </c>
    </row>
    <row r="565" spans="1:18" x14ac:dyDescent="0.25">
      <c r="A565">
        <v>7</v>
      </c>
      <c r="B565">
        <v>7101</v>
      </c>
      <c r="C565" t="s">
        <v>786</v>
      </c>
      <c r="D565" t="s">
        <v>1390</v>
      </c>
      <c r="E565">
        <v>1</v>
      </c>
      <c r="F565" t="s">
        <v>13826</v>
      </c>
      <c r="G565">
        <v>1</v>
      </c>
      <c r="H565" t="s">
        <v>8278</v>
      </c>
      <c r="I565">
        <v>1</v>
      </c>
      <c r="J565" t="s">
        <v>13769</v>
      </c>
      <c r="K565" t="s">
        <v>13770</v>
      </c>
      <c r="L565">
        <v>270103</v>
      </c>
      <c r="M565" t="s">
        <v>13539</v>
      </c>
      <c r="N565">
        <v>270103008</v>
      </c>
      <c r="O565" t="s">
        <v>13734</v>
      </c>
      <c r="P565">
        <v>26470.839573803965</v>
      </c>
      <c r="Q565">
        <v>23476.086326311961</v>
      </c>
      <c r="R565">
        <v>30170.378710612196</v>
      </c>
    </row>
    <row r="566" spans="1:18" x14ac:dyDescent="0.25">
      <c r="A566">
        <v>7</v>
      </c>
      <c r="B566">
        <v>7101</v>
      </c>
      <c r="C566" t="s">
        <v>786</v>
      </c>
      <c r="D566" t="s">
        <v>1390</v>
      </c>
      <c r="E566">
        <v>1</v>
      </c>
      <c r="F566" t="s">
        <v>13826</v>
      </c>
      <c r="G566">
        <v>1</v>
      </c>
      <c r="H566" t="s">
        <v>8278</v>
      </c>
      <c r="I566">
        <v>1</v>
      </c>
      <c r="J566" t="s">
        <v>13769</v>
      </c>
      <c r="K566" t="s">
        <v>13771</v>
      </c>
      <c r="L566">
        <v>270103</v>
      </c>
      <c r="M566" t="s">
        <v>13539</v>
      </c>
      <c r="N566">
        <v>270103008</v>
      </c>
      <c r="O566" t="s">
        <v>13734</v>
      </c>
      <c r="P566">
        <v>4391.0425071624859</v>
      </c>
      <c r="Q566">
        <v>2723.7143465239092</v>
      </c>
      <c r="R566">
        <v>6521.9947031208158</v>
      </c>
    </row>
    <row r="567" spans="1:18" x14ac:dyDescent="0.25">
      <c r="A567">
        <v>7</v>
      </c>
      <c r="B567">
        <v>7101</v>
      </c>
      <c r="C567" t="s">
        <v>786</v>
      </c>
      <c r="D567" t="s">
        <v>1390</v>
      </c>
      <c r="E567">
        <v>2</v>
      </c>
      <c r="F567" t="s">
        <v>13827</v>
      </c>
      <c r="G567">
        <v>2</v>
      </c>
      <c r="H567" t="s">
        <v>13773</v>
      </c>
      <c r="I567">
        <v>1</v>
      </c>
      <c r="J567" t="s">
        <v>13769</v>
      </c>
      <c r="K567" t="s">
        <v>13774</v>
      </c>
      <c r="L567">
        <v>270103</v>
      </c>
      <c r="M567" t="s">
        <v>13539</v>
      </c>
      <c r="N567">
        <v>270103008</v>
      </c>
      <c r="O567" t="s">
        <v>13734</v>
      </c>
      <c r="P567">
        <v>25228.14261105789</v>
      </c>
      <c r="Q567">
        <v>22964.972662638782</v>
      </c>
      <c r="R567">
        <v>20042.758263823365</v>
      </c>
    </row>
    <row r="568" spans="1:18" x14ac:dyDescent="0.25">
      <c r="A568">
        <v>7</v>
      </c>
      <c r="B568">
        <v>7101</v>
      </c>
      <c r="C568" t="s">
        <v>786</v>
      </c>
      <c r="D568" t="s">
        <v>1390</v>
      </c>
      <c r="E568">
        <v>2</v>
      </c>
      <c r="F568" t="s">
        <v>13827</v>
      </c>
      <c r="G568">
        <v>2</v>
      </c>
      <c r="H568" t="s">
        <v>13773</v>
      </c>
      <c r="I568">
        <v>1</v>
      </c>
      <c r="J568" t="s">
        <v>13769</v>
      </c>
      <c r="K568" t="s">
        <v>13775</v>
      </c>
      <c r="L568">
        <v>270103</v>
      </c>
      <c r="M568" t="s">
        <v>13539</v>
      </c>
      <c r="N568">
        <v>270103008</v>
      </c>
      <c r="O568" t="s">
        <v>13734</v>
      </c>
      <c r="P568">
        <v>5633.7394699085635</v>
      </c>
      <c r="Q568">
        <v>3234.8280101970886</v>
      </c>
      <c r="R568">
        <v>16649.615149909612</v>
      </c>
    </row>
    <row r="569" spans="1:18" x14ac:dyDescent="0.25">
      <c r="A569">
        <v>7</v>
      </c>
      <c r="B569">
        <v>7101</v>
      </c>
      <c r="C569" t="s">
        <v>786</v>
      </c>
      <c r="D569" t="s">
        <v>1390</v>
      </c>
      <c r="E569">
        <v>3</v>
      </c>
      <c r="F569" t="s">
        <v>13828</v>
      </c>
      <c r="G569">
        <v>1</v>
      </c>
      <c r="H569" t="s">
        <v>8278</v>
      </c>
      <c r="I569">
        <v>1</v>
      </c>
      <c r="J569" t="s">
        <v>13769</v>
      </c>
      <c r="K569" t="s">
        <v>13777</v>
      </c>
      <c r="L569">
        <v>270103</v>
      </c>
      <c r="M569" t="s">
        <v>13539</v>
      </c>
      <c r="N569">
        <v>270103008</v>
      </c>
      <c r="O569" t="s">
        <v>13734</v>
      </c>
      <c r="P569">
        <v>29327.738273537256</v>
      </c>
      <c r="Q569">
        <v>25850.570184868837</v>
      </c>
      <c r="R569">
        <v>35621.796029108351</v>
      </c>
    </row>
    <row r="570" spans="1:18" x14ac:dyDescent="0.25">
      <c r="A570">
        <v>7</v>
      </c>
      <c r="B570">
        <v>7101</v>
      </c>
      <c r="C570" t="s">
        <v>786</v>
      </c>
      <c r="D570" t="s">
        <v>1390</v>
      </c>
      <c r="E570">
        <v>3</v>
      </c>
      <c r="F570" t="s">
        <v>13828</v>
      </c>
      <c r="G570">
        <v>1</v>
      </c>
      <c r="H570" t="s">
        <v>8278</v>
      </c>
      <c r="I570">
        <v>1</v>
      </c>
      <c r="J570" t="s">
        <v>13769</v>
      </c>
      <c r="K570" t="s">
        <v>13778</v>
      </c>
      <c r="L570">
        <v>270103</v>
      </c>
      <c r="M570" t="s">
        <v>13539</v>
      </c>
      <c r="N570">
        <v>270103008</v>
      </c>
      <c r="O570" t="s">
        <v>13734</v>
      </c>
      <c r="P570">
        <v>1534.1438074291959</v>
      </c>
      <c r="Q570">
        <v>349.23048796702579</v>
      </c>
      <c r="R570">
        <v>1070.5773846246605</v>
      </c>
    </row>
    <row r="571" spans="1:18" x14ac:dyDescent="0.25">
      <c r="A571">
        <v>7</v>
      </c>
      <c r="B571">
        <v>7101</v>
      </c>
      <c r="C571" t="s">
        <v>786</v>
      </c>
      <c r="D571" t="s">
        <v>1390</v>
      </c>
      <c r="E571">
        <v>4</v>
      </c>
      <c r="F571" t="s">
        <v>13829</v>
      </c>
      <c r="G571">
        <v>1</v>
      </c>
      <c r="H571" t="s">
        <v>8278</v>
      </c>
      <c r="I571">
        <v>1</v>
      </c>
      <c r="J571" t="s">
        <v>13769</v>
      </c>
      <c r="K571" t="s">
        <v>13780</v>
      </c>
      <c r="L571">
        <v>270103</v>
      </c>
      <c r="M571" t="s">
        <v>13539</v>
      </c>
      <c r="N571">
        <v>270103008</v>
      </c>
      <c r="O571" t="s">
        <v>13734</v>
      </c>
      <c r="P571">
        <v>26470.839573803965</v>
      </c>
      <c r="Q571">
        <v>23476.086326311961</v>
      </c>
      <c r="R571">
        <v>30811.720671558563</v>
      </c>
    </row>
    <row r="572" spans="1:18" x14ac:dyDescent="0.25">
      <c r="A572">
        <v>7</v>
      </c>
      <c r="B572">
        <v>7101</v>
      </c>
      <c r="C572" t="s">
        <v>786</v>
      </c>
      <c r="D572" t="s">
        <v>1390</v>
      </c>
      <c r="E572">
        <v>4</v>
      </c>
      <c r="F572" t="s">
        <v>13829</v>
      </c>
      <c r="G572">
        <v>1</v>
      </c>
      <c r="H572" t="s">
        <v>8278</v>
      </c>
      <c r="I572">
        <v>1</v>
      </c>
      <c r="J572" t="s">
        <v>13769</v>
      </c>
      <c r="K572" t="s">
        <v>13781</v>
      </c>
      <c r="L572">
        <v>270103</v>
      </c>
      <c r="M572" t="s">
        <v>13539</v>
      </c>
      <c r="N572">
        <v>270103008</v>
      </c>
      <c r="O572" t="s">
        <v>13734</v>
      </c>
      <c r="P572">
        <v>4391.0425071624859</v>
      </c>
      <c r="Q572">
        <v>2723.7143465239092</v>
      </c>
      <c r="R572">
        <v>5880.6527421744458</v>
      </c>
    </row>
    <row r="573" spans="1:18" x14ac:dyDescent="0.25">
      <c r="A573">
        <v>7</v>
      </c>
      <c r="B573">
        <v>7102</v>
      </c>
      <c r="C573" t="s">
        <v>786</v>
      </c>
      <c r="D573" t="s">
        <v>1393</v>
      </c>
      <c r="E573">
        <v>1</v>
      </c>
      <c r="F573" t="s">
        <v>13826</v>
      </c>
      <c r="G573">
        <v>1</v>
      </c>
      <c r="H573" t="s">
        <v>8278</v>
      </c>
      <c r="I573">
        <v>1</v>
      </c>
      <c r="J573" t="s">
        <v>13769</v>
      </c>
      <c r="K573" t="s">
        <v>13770</v>
      </c>
      <c r="L573">
        <v>270103</v>
      </c>
      <c r="M573" t="s">
        <v>13539</v>
      </c>
      <c r="N573">
        <v>270103008</v>
      </c>
      <c r="O573" t="s">
        <v>13734</v>
      </c>
      <c r="P573">
        <v>22920.113569050391</v>
      </c>
      <c r="Q573">
        <v>40450.753615507696</v>
      </c>
      <c r="R573">
        <v>15610.304263973652</v>
      </c>
    </row>
    <row r="574" spans="1:18" x14ac:dyDescent="0.25">
      <c r="A574">
        <v>7</v>
      </c>
      <c r="B574">
        <v>7102</v>
      </c>
      <c r="C574" t="s">
        <v>786</v>
      </c>
      <c r="D574" t="s">
        <v>1393</v>
      </c>
      <c r="E574">
        <v>1</v>
      </c>
      <c r="F574" t="s">
        <v>13826</v>
      </c>
      <c r="G574">
        <v>1</v>
      </c>
      <c r="H574" t="s">
        <v>8278</v>
      </c>
      <c r="I574">
        <v>1</v>
      </c>
      <c r="J574" t="s">
        <v>13769</v>
      </c>
      <c r="K574" t="s">
        <v>13771</v>
      </c>
      <c r="L574">
        <v>270103</v>
      </c>
      <c r="M574" t="s">
        <v>13539</v>
      </c>
      <c r="N574">
        <v>270103008</v>
      </c>
      <c r="O574" t="s">
        <v>13734</v>
      </c>
      <c r="P574">
        <v>0</v>
      </c>
      <c r="Q574">
        <v>1620.2260262032164</v>
      </c>
      <c r="R574">
        <v>4264.4147790041507</v>
      </c>
    </row>
    <row r="575" spans="1:18" x14ac:dyDescent="0.25">
      <c r="A575">
        <v>7</v>
      </c>
      <c r="B575">
        <v>7102</v>
      </c>
      <c r="C575" t="s">
        <v>786</v>
      </c>
      <c r="D575" t="s">
        <v>1393</v>
      </c>
      <c r="E575">
        <v>1</v>
      </c>
      <c r="F575" t="s">
        <v>13826</v>
      </c>
      <c r="G575">
        <v>1</v>
      </c>
      <c r="H575" t="s">
        <v>8278</v>
      </c>
      <c r="I575">
        <v>1</v>
      </c>
      <c r="J575" t="s">
        <v>13769</v>
      </c>
      <c r="K575" t="s">
        <v>13782</v>
      </c>
      <c r="L575">
        <v>270103</v>
      </c>
      <c r="M575" t="s">
        <v>13539</v>
      </c>
      <c r="N575">
        <v>270103008</v>
      </c>
      <c r="O575" t="s">
        <v>13734</v>
      </c>
      <c r="P575">
        <v>1642.2574912678474</v>
      </c>
      <c r="Q575">
        <v>0</v>
      </c>
      <c r="R575">
        <v>0</v>
      </c>
    </row>
    <row r="576" spans="1:18" x14ac:dyDescent="0.25">
      <c r="A576">
        <v>7</v>
      </c>
      <c r="B576">
        <v>7102</v>
      </c>
      <c r="C576" t="s">
        <v>786</v>
      </c>
      <c r="D576" t="s">
        <v>1393</v>
      </c>
      <c r="E576">
        <v>2</v>
      </c>
      <c r="F576" t="s">
        <v>13827</v>
      </c>
      <c r="G576">
        <v>2</v>
      </c>
      <c r="H576" t="s">
        <v>13773</v>
      </c>
      <c r="I576">
        <v>1</v>
      </c>
      <c r="J576" t="s">
        <v>13769</v>
      </c>
      <c r="K576" t="s">
        <v>13774</v>
      </c>
      <c r="L576">
        <v>270103</v>
      </c>
      <c r="M576" t="s">
        <v>13539</v>
      </c>
      <c r="N576">
        <v>270103008</v>
      </c>
      <c r="O576" t="s">
        <v>13734</v>
      </c>
      <c r="P576">
        <v>21890.638723778011</v>
      </c>
      <c r="Q576">
        <v>36378.147195675148</v>
      </c>
      <c r="R576">
        <v>13403.849081948803</v>
      </c>
    </row>
    <row r="577" spans="1:18" x14ac:dyDescent="0.25">
      <c r="A577">
        <v>7</v>
      </c>
      <c r="B577">
        <v>7102</v>
      </c>
      <c r="C577" t="s">
        <v>786</v>
      </c>
      <c r="D577" t="s">
        <v>1393</v>
      </c>
      <c r="E577">
        <v>2</v>
      </c>
      <c r="F577" t="s">
        <v>13827</v>
      </c>
      <c r="G577">
        <v>2</v>
      </c>
      <c r="H577" t="s">
        <v>13773</v>
      </c>
      <c r="I577">
        <v>1</v>
      </c>
      <c r="J577" t="s">
        <v>13769</v>
      </c>
      <c r="K577" t="s">
        <v>13775</v>
      </c>
      <c r="L577">
        <v>270103</v>
      </c>
      <c r="M577" t="s">
        <v>13539</v>
      </c>
      <c r="N577">
        <v>270103008</v>
      </c>
      <c r="O577" t="s">
        <v>13734</v>
      </c>
      <c r="P577">
        <v>2671.732336540229</v>
      </c>
      <c r="Q577">
        <v>5692.8324460357708</v>
      </c>
      <c r="R577">
        <v>6470.8699610290014</v>
      </c>
    </row>
    <row r="578" spans="1:18" x14ac:dyDescent="0.25">
      <c r="A578">
        <v>7</v>
      </c>
      <c r="B578">
        <v>7102</v>
      </c>
      <c r="C578" t="s">
        <v>786</v>
      </c>
      <c r="D578" t="s">
        <v>1393</v>
      </c>
      <c r="E578">
        <v>3</v>
      </c>
      <c r="F578" t="s">
        <v>13828</v>
      </c>
      <c r="G578">
        <v>1</v>
      </c>
      <c r="H578" t="s">
        <v>8278</v>
      </c>
      <c r="I578">
        <v>1</v>
      </c>
      <c r="J578" t="s">
        <v>13769</v>
      </c>
      <c r="K578" t="s">
        <v>13777</v>
      </c>
      <c r="L578">
        <v>270103</v>
      </c>
      <c r="M578" t="s">
        <v>13539</v>
      </c>
      <c r="N578">
        <v>270103008</v>
      </c>
      <c r="O578" t="s">
        <v>13734</v>
      </c>
      <c r="P578">
        <v>22920.113569050391</v>
      </c>
      <c r="Q578">
        <v>42070.979641710917</v>
      </c>
      <c r="R578">
        <v>18108.26727860115</v>
      </c>
    </row>
    <row r="579" spans="1:18" x14ac:dyDescent="0.25">
      <c r="A579">
        <v>7</v>
      </c>
      <c r="B579">
        <v>7102</v>
      </c>
      <c r="C579" t="s">
        <v>786</v>
      </c>
      <c r="D579" t="s">
        <v>1393</v>
      </c>
      <c r="E579">
        <v>3</v>
      </c>
      <c r="F579" t="s">
        <v>13828</v>
      </c>
      <c r="G579">
        <v>1</v>
      </c>
      <c r="H579" t="s">
        <v>8278</v>
      </c>
      <c r="I579">
        <v>1</v>
      </c>
      <c r="J579" t="s">
        <v>13769</v>
      </c>
      <c r="K579" t="s">
        <v>13778</v>
      </c>
      <c r="L579">
        <v>270103</v>
      </c>
      <c r="M579" t="s">
        <v>13539</v>
      </c>
      <c r="N579">
        <v>270103008</v>
      </c>
      <c r="O579" t="s">
        <v>13734</v>
      </c>
      <c r="P579">
        <v>0</v>
      </c>
      <c r="Q579">
        <v>0</v>
      </c>
      <c r="R579">
        <v>1766.4517643766549</v>
      </c>
    </row>
    <row r="580" spans="1:18" x14ac:dyDescent="0.25">
      <c r="A580">
        <v>7</v>
      </c>
      <c r="B580">
        <v>7102</v>
      </c>
      <c r="C580" t="s">
        <v>786</v>
      </c>
      <c r="D580" t="s">
        <v>1393</v>
      </c>
      <c r="E580">
        <v>3</v>
      </c>
      <c r="F580" t="s">
        <v>13828</v>
      </c>
      <c r="G580">
        <v>1</v>
      </c>
      <c r="H580" t="s">
        <v>8278</v>
      </c>
      <c r="I580">
        <v>1</v>
      </c>
      <c r="J580" t="s">
        <v>13769</v>
      </c>
      <c r="K580" t="s">
        <v>13782</v>
      </c>
      <c r="L580">
        <v>270103</v>
      </c>
      <c r="M580" t="s">
        <v>13539</v>
      </c>
      <c r="N580">
        <v>270103008</v>
      </c>
      <c r="O580" t="s">
        <v>13734</v>
      </c>
      <c r="P580">
        <v>1642.2574912678474</v>
      </c>
      <c r="Q580">
        <v>0</v>
      </c>
      <c r="R580">
        <v>0</v>
      </c>
    </row>
    <row r="581" spans="1:18" x14ac:dyDescent="0.25">
      <c r="A581">
        <v>7</v>
      </c>
      <c r="B581">
        <v>7102</v>
      </c>
      <c r="C581" t="s">
        <v>786</v>
      </c>
      <c r="D581" t="s">
        <v>1393</v>
      </c>
      <c r="E581">
        <v>4</v>
      </c>
      <c r="F581" t="s">
        <v>13829</v>
      </c>
      <c r="G581">
        <v>1</v>
      </c>
      <c r="H581" t="s">
        <v>8278</v>
      </c>
      <c r="I581">
        <v>1</v>
      </c>
      <c r="J581" t="s">
        <v>13769</v>
      </c>
      <c r="K581" t="s">
        <v>13780</v>
      </c>
      <c r="L581">
        <v>270103</v>
      </c>
      <c r="M581" t="s">
        <v>13539</v>
      </c>
      <c r="N581">
        <v>270103008</v>
      </c>
      <c r="O581" t="s">
        <v>13734</v>
      </c>
      <c r="P581">
        <v>22920.113569050391</v>
      </c>
      <c r="Q581">
        <v>40450.753615507696</v>
      </c>
      <c r="R581">
        <v>15610.304263973652</v>
      </c>
    </row>
    <row r="582" spans="1:18" x14ac:dyDescent="0.25">
      <c r="A582">
        <v>7</v>
      </c>
      <c r="B582">
        <v>7102</v>
      </c>
      <c r="C582" t="s">
        <v>786</v>
      </c>
      <c r="D582" t="s">
        <v>1393</v>
      </c>
      <c r="E582">
        <v>4</v>
      </c>
      <c r="F582" t="s">
        <v>13829</v>
      </c>
      <c r="G582">
        <v>1</v>
      </c>
      <c r="H582" t="s">
        <v>8278</v>
      </c>
      <c r="I582">
        <v>1</v>
      </c>
      <c r="J582" t="s">
        <v>13769</v>
      </c>
      <c r="K582" t="s">
        <v>13781</v>
      </c>
      <c r="L582">
        <v>270103</v>
      </c>
      <c r="M582" t="s">
        <v>13539</v>
      </c>
      <c r="N582">
        <v>270103008</v>
      </c>
      <c r="O582" t="s">
        <v>13734</v>
      </c>
      <c r="P582">
        <v>0</v>
      </c>
      <c r="Q582">
        <v>1620.2260262032164</v>
      </c>
      <c r="R582">
        <v>4264.4147790041507</v>
      </c>
    </row>
    <row r="583" spans="1:18" x14ac:dyDescent="0.25">
      <c r="A583">
        <v>7</v>
      </c>
      <c r="B583">
        <v>7102</v>
      </c>
      <c r="C583" t="s">
        <v>786</v>
      </c>
      <c r="D583" t="s">
        <v>1393</v>
      </c>
      <c r="E583">
        <v>4</v>
      </c>
      <c r="F583" t="s">
        <v>13829</v>
      </c>
      <c r="G583">
        <v>1</v>
      </c>
      <c r="H583" t="s">
        <v>8278</v>
      </c>
      <c r="I583">
        <v>1</v>
      </c>
      <c r="J583" t="s">
        <v>13769</v>
      </c>
      <c r="K583" t="s">
        <v>13782</v>
      </c>
      <c r="L583">
        <v>270103</v>
      </c>
      <c r="M583" t="s">
        <v>13539</v>
      </c>
      <c r="N583">
        <v>270103008</v>
      </c>
      <c r="O583" t="s">
        <v>13734</v>
      </c>
      <c r="P583">
        <v>1642.2574912678474</v>
      </c>
      <c r="Q583">
        <v>0</v>
      </c>
      <c r="R583">
        <v>0</v>
      </c>
    </row>
    <row r="584" spans="1:18" x14ac:dyDescent="0.25">
      <c r="A584">
        <v>7</v>
      </c>
      <c r="B584">
        <v>7105</v>
      </c>
      <c r="C584" t="s">
        <v>786</v>
      </c>
      <c r="D584" t="s">
        <v>786</v>
      </c>
      <c r="E584">
        <v>1</v>
      </c>
      <c r="F584" t="s">
        <v>13826</v>
      </c>
      <c r="G584">
        <v>1</v>
      </c>
      <c r="H584" t="s">
        <v>8278</v>
      </c>
      <c r="I584">
        <v>1</v>
      </c>
      <c r="J584" t="s">
        <v>13769</v>
      </c>
      <c r="K584" t="s">
        <v>13770</v>
      </c>
      <c r="L584">
        <v>270103</v>
      </c>
      <c r="M584" t="s">
        <v>13539</v>
      </c>
      <c r="N584">
        <v>270103008</v>
      </c>
      <c r="O584" t="s">
        <v>13734</v>
      </c>
      <c r="P584">
        <v>0</v>
      </c>
      <c r="Q584">
        <v>35589.853682456684</v>
      </c>
      <c r="R584">
        <v>40023.070385993662</v>
      </c>
    </row>
    <row r="585" spans="1:18" x14ac:dyDescent="0.25">
      <c r="A585">
        <v>7</v>
      </c>
      <c r="B585">
        <v>7105</v>
      </c>
      <c r="C585" t="s">
        <v>786</v>
      </c>
      <c r="D585" t="s">
        <v>786</v>
      </c>
      <c r="E585">
        <v>1</v>
      </c>
      <c r="F585" t="s">
        <v>13826</v>
      </c>
      <c r="G585">
        <v>1</v>
      </c>
      <c r="H585" t="s">
        <v>8278</v>
      </c>
      <c r="I585">
        <v>1</v>
      </c>
      <c r="J585" t="s">
        <v>13769</v>
      </c>
      <c r="K585" t="s">
        <v>13771</v>
      </c>
      <c r="L585">
        <v>270103</v>
      </c>
      <c r="M585" t="s">
        <v>13539</v>
      </c>
      <c r="N585">
        <v>270103008</v>
      </c>
      <c r="O585" t="s">
        <v>13734</v>
      </c>
      <c r="P585">
        <v>0</v>
      </c>
      <c r="Q585">
        <v>4271.5281103224634</v>
      </c>
      <c r="R585">
        <v>11131.554959180274</v>
      </c>
    </row>
    <row r="586" spans="1:18" x14ac:dyDescent="0.25">
      <c r="A586">
        <v>7</v>
      </c>
      <c r="B586">
        <v>7105</v>
      </c>
      <c r="C586" t="s">
        <v>786</v>
      </c>
      <c r="D586" t="s">
        <v>786</v>
      </c>
      <c r="E586">
        <v>2</v>
      </c>
      <c r="F586" t="s">
        <v>13827</v>
      </c>
      <c r="G586">
        <v>2</v>
      </c>
      <c r="H586" t="s">
        <v>13773</v>
      </c>
      <c r="I586">
        <v>1</v>
      </c>
      <c r="J586" t="s">
        <v>13769</v>
      </c>
      <c r="K586" t="s">
        <v>13774</v>
      </c>
      <c r="L586">
        <v>270103</v>
      </c>
      <c r="M586" t="s">
        <v>13539</v>
      </c>
      <c r="N586">
        <v>270103008</v>
      </c>
      <c r="O586" t="s">
        <v>13734</v>
      </c>
      <c r="P586">
        <v>0</v>
      </c>
      <c r="Q586">
        <v>32632.934464812599</v>
      </c>
      <c r="R586">
        <v>35153.770947619079</v>
      </c>
    </row>
    <row r="587" spans="1:18" x14ac:dyDescent="0.25">
      <c r="A587">
        <v>7</v>
      </c>
      <c r="B587">
        <v>7105</v>
      </c>
      <c r="C587" t="s">
        <v>786</v>
      </c>
      <c r="D587" t="s">
        <v>786</v>
      </c>
      <c r="E587">
        <v>2</v>
      </c>
      <c r="F587" t="s">
        <v>13827</v>
      </c>
      <c r="G587">
        <v>2</v>
      </c>
      <c r="H587" t="s">
        <v>13773</v>
      </c>
      <c r="I587">
        <v>1</v>
      </c>
      <c r="J587" t="s">
        <v>13769</v>
      </c>
      <c r="K587" t="s">
        <v>13775</v>
      </c>
      <c r="L587">
        <v>270103</v>
      </c>
      <c r="M587" t="s">
        <v>13539</v>
      </c>
      <c r="N587">
        <v>270103008</v>
      </c>
      <c r="O587" t="s">
        <v>13734</v>
      </c>
      <c r="P587">
        <v>0</v>
      </c>
      <c r="Q587">
        <v>7228.4473279665435</v>
      </c>
      <c r="R587">
        <v>16000.854397554864</v>
      </c>
    </row>
    <row r="588" spans="1:18" x14ac:dyDescent="0.25">
      <c r="A588">
        <v>7</v>
      </c>
      <c r="B588">
        <v>7105</v>
      </c>
      <c r="C588" t="s">
        <v>786</v>
      </c>
      <c r="D588" t="s">
        <v>786</v>
      </c>
      <c r="E588">
        <v>3</v>
      </c>
      <c r="F588" t="s">
        <v>13828</v>
      </c>
      <c r="G588">
        <v>1</v>
      </c>
      <c r="H588" t="s">
        <v>8278</v>
      </c>
      <c r="I588">
        <v>1</v>
      </c>
      <c r="J588" t="s">
        <v>13769</v>
      </c>
      <c r="K588" t="s">
        <v>13777</v>
      </c>
      <c r="L588">
        <v>270103</v>
      </c>
      <c r="M588" t="s">
        <v>13539</v>
      </c>
      <c r="N588">
        <v>270103008</v>
      </c>
      <c r="O588" t="s">
        <v>13734</v>
      </c>
      <c r="P588">
        <v>0</v>
      </c>
      <c r="Q588">
        <v>37311.803013531549</v>
      </c>
      <c r="R588">
        <v>47793.731036230834</v>
      </c>
    </row>
    <row r="589" spans="1:18" x14ac:dyDescent="0.25">
      <c r="A589">
        <v>7</v>
      </c>
      <c r="B589">
        <v>7105</v>
      </c>
      <c r="C589" t="s">
        <v>786</v>
      </c>
      <c r="D589" t="s">
        <v>786</v>
      </c>
      <c r="E589">
        <v>3</v>
      </c>
      <c r="F589" t="s">
        <v>13828</v>
      </c>
      <c r="G589">
        <v>1</v>
      </c>
      <c r="H589" t="s">
        <v>8278</v>
      </c>
      <c r="I589">
        <v>1</v>
      </c>
      <c r="J589" t="s">
        <v>13769</v>
      </c>
      <c r="K589" t="s">
        <v>13778</v>
      </c>
      <c r="L589">
        <v>270103</v>
      </c>
      <c r="M589" t="s">
        <v>13539</v>
      </c>
      <c r="N589">
        <v>270103008</v>
      </c>
      <c r="O589" t="s">
        <v>13734</v>
      </c>
      <c r="P589">
        <v>0</v>
      </c>
      <c r="Q589">
        <v>2549.5787792475808</v>
      </c>
      <c r="R589">
        <v>3360.8943089430904</v>
      </c>
    </row>
    <row r="590" spans="1:18" x14ac:dyDescent="0.25">
      <c r="A590">
        <v>7</v>
      </c>
      <c r="B590">
        <v>7105</v>
      </c>
      <c r="C590" t="s">
        <v>786</v>
      </c>
      <c r="D590" t="s">
        <v>786</v>
      </c>
      <c r="E590">
        <v>4</v>
      </c>
      <c r="F590" t="s">
        <v>13829</v>
      </c>
      <c r="G590">
        <v>1</v>
      </c>
      <c r="H590" t="s">
        <v>8278</v>
      </c>
      <c r="I590">
        <v>1</v>
      </c>
      <c r="J590" t="s">
        <v>13769</v>
      </c>
      <c r="K590" t="s">
        <v>13780</v>
      </c>
      <c r="L590">
        <v>270103</v>
      </c>
      <c r="M590" t="s">
        <v>13539</v>
      </c>
      <c r="N590">
        <v>270103008</v>
      </c>
      <c r="O590" t="s">
        <v>13734</v>
      </c>
      <c r="P590">
        <v>0</v>
      </c>
      <c r="Q590">
        <v>35589.853682456684</v>
      </c>
      <c r="R590">
        <v>40023.070385993662</v>
      </c>
    </row>
    <row r="591" spans="1:18" x14ac:dyDescent="0.25">
      <c r="A591">
        <v>7</v>
      </c>
      <c r="B591">
        <v>7105</v>
      </c>
      <c r="C591" t="s">
        <v>786</v>
      </c>
      <c r="D591" t="s">
        <v>786</v>
      </c>
      <c r="E591">
        <v>4</v>
      </c>
      <c r="F591" t="s">
        <v>13829</v>
      </c>
      <c r="G591">
        <v>1</v>
      </c>
      <c r="H591" t="s">
        <v>8278</v>
      </c>
      <c r="I591">
        <v>1</v>
      </c>
      <c r="J591" t="s">
        <v>13769</v>
      </c>
      <c r="K591" t="s">
        <v>13781</v>
      </c>
      <c r="L591">
        <v>270103</v>
      </c>
      <c r="M591" t="s">
        <v>13539</v>
      </c>
      <c r="N591">
        <v>270103008</v>
      </c>
      <c r="O591" t="s">
        <v>13734</v>
      </c>
      <c r="P591">
        <v>0</v>
      </c>
      <c r="Q591">
        <v>4271.5281103224634</v>
      </c>
      <c r="R591">
        <v>11131.554959180274</v>
      </c>
    </row>
    <row r="592" spans="1:18" x14ac:dyDescent="0.25">
      <c r="A592">
        <v>7</v>
      </c>
      <c r="B592">
        <v>7109</v>
      </c>
      <c r="C592" t="s">
        <v>786</v>
      </c>
      <c r="D592" t="s">
        <v>1413</v>
      </c>
      <c r="E592">
        <v>1</v>
      </c>
      <c r="F592" t="s">
        <v>13826</v>
      </c>
      <c r="G592">
        <v>1</v>
      </c>
      <c r="H592" t="s">
        <v>8278</v>
      </c>
      <c r="I592">
        <v>1</v>
      </c>
      <c r="J592" t="s">
        <v>13769</v>
      </c>
      <c r="K592" t="s">
        <v>13770</v>
      </c>
      <c r="L592">
        <v>270103</v>
      </c>
      <c r="M592" t="s">
        <v>13539</v>
      </c>
      <c r="N592">
        <v>270103008</v>
      </c>
      <c r="O592" t="s">
        <v>13734</v>
      </c>
      <c r="P592">
        <v>10095.915914500507</v>
      </c>
      <c r="Q592">
        <v>41158.240813400836</v>
      </c>
      <c r="R592">
        <v>0</v>
      </c>
    </row>
    <row r="593" spans="1:18" x14ac:dyDescent="0.25">
      <c r="A593">
        <v>7</v>
      </c>
      <c r="B593">
        <v>7109</v>
      </c>
      <c r="C593" t="s">
        <v>786</v>
      </c>
      <c r="D593" t="s">
        <v>1413</v>
      </c>
      <c r="E593">
        <v>1</v>
      </c>
      <c r="F593" t="s">
        <v>13826</v>
      </c>
      <c r="G593">
        <v>1</v>
      </c>
      <c r="H593" t="s">
        <v>8278</v>
      </c>
      <c r="I593">
        <v>1</v>
      </c>
      <c r="J593" t="s">
        <v>13769</v>
      </c>
      <c r="K593" t="s">
        <v>13771</v>
      </c>
      <c r="L593">
        <v>270103</v>
      </c>
      <c r="M593" t="s">
        <v>13539</v>
      </c>
      <c r="N593">
        <v>270103008</v>
      </c>
      <c r="O593" t="s">
        <v>13734</v>
      </c>
      <c r="P593">
        <v>525.53437183324297</v>
      </c>
      <c r="Q593">
        <v>5092.7138114952822</v>
      </c>
      <c r="R593">
        <v>0</v>
      </c>
    </row>
    <row r="594" spans="1:18" x14ac:dyDescent="0.25">
      <c r="A594">
        <v>7</v>
      </c>
      <c r="B594">
        <v>7109</v>
      </c>
      <c r="C594" t="s">
        <v>786</v>
      </c>
      <c r="D594" t="s">
        <v>1413</v>
      </c>
      <c r="E594">
        <v>2</v>
      </c>
      <c r="F594" t="s">
        <v>13827</v>
      </c>
      <c r="G594">
        <v>2</v>
      </c>
      <c r="H594" t="s">
        <v>13773</v>
      </c>
      <c r="I594">
        <v>1</v>
      </c>
      <c r="J594" t="s">
        <v>13769</v>
      </c>
      <c r="K594" t="s">
        <v>13774</v>
      </c>
      <c r="L594">
        <v>270103</v>
      </c>
      <c r="M594" t="s">
        <v>13539</v>
      </c>
      <c r="N594">
        <v>270103008</v>
      </c>
      <c r="O594" t="s">
        <v>13734</v>
      </c>
      <c r="P594">
        <v>9959.229844696345</v>
      </c>
      <c r="Q594">
        <v>41158.240813400836</v>
      </c>
      <c r="R594">
        <v>0</v>
      </c>
    </row>
    <row r="595" spans="1:18" x14ac:dyDescent="0.25">
      <c r="A595">
        <v>7</v>
      </c>
      <c r="B595">
        <v>7109</v>
      </c>
      <c r="C595" t="s">
        <v>786</v>
      </c>
      <c r="D595" t="s">
        <v>1413</v>
      </c>
      <c r="E595">
        <v>2</v>
      </c>
      <c r="F595" t="s">
        <v>13827</v>
      </c>
      <c r="G595">
        <v>2</v>
      </c>
      <c r="H595" t="s">
        <v>13773</v>
      </c>
      <c r="I595">
        <v>1</v>
      </c>
      <c r="J595" t="s">
        <v>13769</v>
      </c>
      <c r="K595" t="s">
        <v>13775</v>
      </c>
      <c r="L595">
        <v>270103</v>
      </c>
      <c r="M595" t="s">
        <v>13539</v>
      </c>
      <c r="N595">
        <v>270103008</v>
      </c>
      <c r="O595" t="s">
        <v>13734</v>
      </c>
      <c r="P595">
        <v>662.22044163740486</v>
      </c>
      <c r="Q595">
        <v>5092.7138114952822</v>
      </c>
      <c r="R595">
        <v>0</v>
      </c>
    </row>
    <row r="596" spans="1:18" x14ac:dyDescent="0.25">
      <c r="A596">
        <v>7</v>
      </c>
      <c r="B596">
        <v>7109</v>
      </c>
      <c r="C596" t="s">
        <v>786</v>
      </c>
      <c r="D596" t="s">
        <v>1413</v>
      </c>
      <c r="E596">
        <v>3</v>
      </c>
      <c r="F596" t="s">
        <v>13828</v>
      </c>
      <c r="G596">
        <v>1</v>
      </c>
      <c r="H596" t="s">
        <v>8278</v>
      </c>
      <c r="I596">
        <v>1</v>
      </c>
      <c r="J596" t="s">
        <v>13769</v>
      </c>
      <c r="K596" t="s">
        <v>13777</v>
      </c>
      <c r="L596">
        <v>270103</v>
      </c>
      <c r="M596" t="s">
        <v>13539</v>
      </c>
      <c r="N596">
        <v>270103008</v>
      </c>
      <c r="O596" t="s">
        <v>13734</v>
      </c>
      <c r="P596">
        <v>10621.450286333749</v>
      </c>
      <c r="Q596">
        <v>46250.954624896112</v>
      </c>
      <c r="R596">
        <v>0</v>
      </c>
    </row>
    <row r="597" spans="1:18" x14ac:dyDescent="0.25">
      <c r="A597">
        <v>7</v>
      </c>
      <c r="B597">
        <v>7109</v>
      </c>
      <c r="C597" t="s">
        <v>786</v>
      </c>
      <c r="D597" t="s">
        <v>1413</v>
      </c>
      <c r="E597">
        <v>4</v>
      </c>
      <c r="F597" t="s">
        <v>13829</v>
      </c>
      <c r="G597">
        <v>1</v>
      </c>
      <c r="H597" t="s">
        <v>8278</v>
      </c>
      <c r="I597">
        <v>1</v>
      </c>
      <c r="J597" t="s">
        <v>13769</v>
      </c>
      <c r="K597" t="s">
        <v>13780</v>
      </c>
      <c r="L597">
        <v>270103</v>
      </c>
      <c r="M597" t="s">
        <v>13539</v>
      </c>
      <c r="N597">
        <v>270103008</v>
      </c>
      <c r="O597" t="s">
        <v>13734</v>
      </c>
      <c r="P597">
        <v>10095.915914500507</v>
      </c>
      <c r="Q597">
        <v>41158.240813400836</v>
      </c>
      <c r="R597">
        <v>0</v>
      </c>
    </row>
    <row r="598" spans="1:18" x14ac:dyDescent="0.25">
      <c r="A598">
        <v>7</v>
      </c>
      <c r="B598">
        <v>7109</v>
      </c>
      <c r="C598" t="s">
        <v>786</v>
      </c>
      <c r="D598" t="s">
        <v>1413</v>
      </c>
      <c r="E598">
        <v>4</v>
      </c>
      <c r="F598" t="s">
        <v>13829</v>
      </c>
      <c r="G598">
        <v>1</v>
      </c>
      <c r="H598" t="s">
        <v>8278</v>
      </c>
      <c r="I598">
        <v>1</v>
      </c>
      <c r="J598" t="s">
        <v>13769</v>
      </c>
      <c r="K598" t="s">
        <v>13781</v>
      </c>
      <c r="L598">
        <v>270103</v>
      </c>
      <c r="M598" t="s">
        <v>13539</v>
      </c>
      <c r="N598">
        <v>270103008</v>
      </c>
      <c r="O598" t="s">
        <v>13734</v>
      </c>
      <c r="P598">
        <v>525.53437183324297</v>
      </c>
      <c r="Q598">
        <v>5092.7138114952822</v>
      </c>
      <c r="R598">
        <v>0</v>
      </c>
    </row>
    <row r="599" spans="1:18" x14ac:dyDescent="0.25">
      <c r="A599">
        <v>7</v>
      </c>
      <c r="B599">
        <v>7201</v>
      </c>
      <c r="C599" t="s">
        <v>786</v>
      </c>
      <c r="D599" t="s">
        <v>1419</v>
      </c>
      <c r="E599">
        <v>1</v>
      </c>
      <c r="F599" t="s">
        <v>13826</v>
      </c>
      <c r="G599">
        <v>1</v>
      </c>
      <c r="H599" t="s">
        <v>8278</v>
      </c>
      <c r="I599">
        <v>1</v>
      </c>
      <c r="J599" t="s">
        <v>13769</v>
      </c>
      <c r="K599" t="s">
        <v>13770</v>
      </c>
      <c r="L599">
        <v>270103</v>
      </c>
      <c r="M599" t="s">
        <v>13539</v>
      </c>
      <c r="N599">
        <v>270103008</v>
      </c>
      <c r="O599" t="s">
        <v>13734</v>
      </c>
      <c r="P599">
        <v>16980.430437409937</v>
      </c>
      <c r="Q599">
        <v>5596.7169360423559</v>
      </c>
      <c r="R599">
        <v>22302.164654754011</v>
      </c>
    </row>
    <row r="600" spans="1:18" x14ac:dyDescent="0.25">
      <c r="A600">
        <v>7</v>
      </c>
      <c r="B600">
        <v>7201</v>
      </c>
      <c r="C600" t="s">
        <v>786</v>
      </c>
      <c r="D600" t="s">
        <v>1419</v>
      </c>
      <c r="E600">
        <v>1</v>
      </c>
      <c r="F600" t="s">
        <v>13826</v>
      </c>
      <c r="G600">
        <v>1</v>
      </c>
      <c r="H600" t="s">
        <v>8278</v>
      </c>
      <c r="I600">
        <v>1</v>
      </c>
      <c r="J600" t="s">
        <v>13769</v>
      </c>
      <c r="K600" t="s">
        <v>13771</v>
      </c>
      <c r="L600">
        <v>270103</v>
      </c>
      <c r="M600" t="s">
        <v>13539</v>
      </c>
      <c r="N600">
        <v>270103008</v>
      </c>
      <c r="O600" t="s">
        <v>13734</v>
      </c>
      <c r="P600">
        <v>6465.8578533909731</v>
      </c>
      <c r="Q600">
        <v>0</v>
      </c>
      <c r="R600">
        <v>13336.361386075789</v>
      </c>
    </row>
    <row r="601" spans="1:18" x14ac:dyDescent="0.25">
      <c r="A601">
        <v>7</v>
      </c>
      <c r="B601">
        <v>7201</v>
      </c>
      <c r="C601" t="s">
        <v>786</v>
      </c>
      <c r="D601" t="s">
        <v>1419</v>
      </c>
      <c r="E601">
        <v>1</v>
      </c>
      <c r="F601" t="s">
        <v>13826</v>
      </c>
      <c r="G601">
        <v>1</v>
      </c>
      <c r="H601" t="s">
        <v>8278</v>
      </c>
      <c r="I601">
        <v>1</v>
      </c>
      <c r="J601" t="s">
        <v>13769</v>
      </c>
      <c r="K601" t="s">
        <v>13782</v>
      </c>
      <c r="L601">
        <v>270103</v>
      </c>
      <c r="M601" t="s">
        <v>13539</v>
      </c>
      <c r="N601">
        <v>270103008</v>
      </c>
      <c r="O601" t="s">
        <v>13734</v>
      </c>
      <c r="P601">
        <v>604.28578069074513</v>
      </c>
      <c r="Q601">
        <v>0</v>
      </c>
      <c r="R601">
        <v>0</v>
      </c>
    </row>
    <row r="602" spans="1:18" x14ac:dyDescent="0.25">
      <c r="A602">
        <v>7</v>
      </c>
      <c r="B602">
        <v>7201</v>
      </c>
      <c r="C602" t="s">
        <v>786</v>
      </c>
      <c r="D602" t="s">
        <v>1419</v>
      </c>
      <c r="E602">
        <v>2</v>
      </c>
      <c r="F602" t="s">
        <v>13827</v>
      </c>
      <c r="G602">
        <v>2</v>
      </c>
      <c r="H602" t="s">
        <v>13773</v>
      </c>
      <c r="I602">
        <v>1</v>
      </c>
      <c r="J602" t="s">
        <v>13769</v>
      </c>
      <c r="K602" t="s">
        <v>13774</v>
      </c>
      <c r="L602">
        <v>270103</v>
      </c>
      <c r="M602" t="s">
        <v>13539</v>
      </c>
      <c r="N602">
        <v>270103008</v>
      </c>
      <c r="O602" t="s">
        <v>13734</v>
      </c>
      <c r="P602">
        <v>16264.584204899364</v>
      </c>
      <c r="Q602">
        <v>5596.7169360423559</v>
      </c>
      <c r="R602">
        <v>18908.258236767593</v>
      </c>
    </row>
    <row r="603" spans="1:18" x14ac:dyDescent="0.25">
      <c r="A603">
        <v>7</v>
      </c>
      <c r="B603">
        <v>7201</v>
      </c>
      <c r="C603" t="s">
        <v>786</v>
      </c>
      <c r="D603" t="s">
        <v>1419</v>
      </c>
      <c r="E603">
        <v>2</v>
      </c>
      <c r="F603" t="s">
        <v>13827</v>
      </c>
      <c r="G603">
        <v>2</v>
      </c>
      <c r="H603" t="s">
        <v>13773</v>
      </c>
      <c r="I603">
        <v>1</v>
      </c>
      <c r="J603" t="s">
        <v>13769</v>
      </c>
      <c r="K603" t="s">
        <v>13775</v>
      </c>
      <c r="L603">
        <v>270103</v>
      </c>
      <c r="M603" t="s">
        <v>13539</v>
      </c>
      <c r="N603">
        <v>270103008</v>
      </c>
      <c r="O603" t="s">
        <v>13734</v>
      </c>
      <c r="P603">
        <v>7785.9898665922929</v>
      </c>
      <c r="Q603">
        <v>0</v>
      </c>
      <c r="R603">
        <v>16730.267804062205</v>
      </c>
    </row>
    <row r="604" spans="1:18" x14ac:dyDescent="0.25">
      <c r="A604">
        <v>7</v>
      </c>
      <c r="B604">
        <v>7201</v>
      </c>
      <c r="C604" t="s">
        <v>786</v>
      </c>
      <c r="D604" t="s">
        <v>1419</v>
      </c>
      <c r="E604">
        <v>3</v>
      </c>
      <c r="F604" t="s">
        <v>13828</v>
      </c>
      <c r="G604">
        <v>1</v>
      </c>
      <c r="H604" t="s">
        <v>8278</v>
      </c>
      <c r="I604">
        <v>1</v>
      </c>
      <c r="J604" t="s">
        <v>13769</v>
      </c>
      <c r="K604" t="s">
        <v>13777</v>
      </c>
      <c r="L604">
        <v>270103</v>
      </c>
      <c r="M604" t="s">
        <v>13539</v>
      </c>
      <c r="N604">
        <v>270103008</v>
      </c>
      <c r="O604" t="s">
        <v>13734</v>
      </c>
      <c r="P604">
        <v>22842.002510110167</v>
      </c>
      <c r="Q604">
        <v>5596.7169360423559</v>
      </c>
      <c r="R604">
        <v>30774.68001103343</v>
      </c>
    </row>
    <row r="605" spans="1:18" x14ac:dyDescent="0.25">
      <c r="A605">
        <v>7</v>
      </c>
      <c r="B605">
        <v>7201</v>
      </c>
      <c r="C605" t="s">
        <v>786</v>
      </c>
      <c r="D605" t="s">
        <v>1419</v>
      </c>
      <c r="E605">
        <v>3</v>
      </c>
      <c r="F605" t="s">
        <v>13828</v>
      </c>
      <c r="G605">
        <v>1</v>
      </c>
      <c r="H605" t="s">
        <v>8278</v>
      </c>
      <c r="I605">
        <v>1</v>
      </c>
      <c r="J605" t="s">
        <v>13769</v>
      </c>
      <c r="K605" t="s">
        <v>13778</v>
      </c>
      <c r="L605">
        <v>270103</v>
      </c>
      <c r="M605" t="s">
        <v>13539</v>
      </c>
      <c r="N605">
        <v>270103008</v>
      </c>
      <c r="O605" t="s">
        <v>13734</v>
      </c>
      <c r="P605">
        <v>0</v>
      </c>
      <c r="Q605">
        <v>0</v>
      </c>
      <c r="R605">
        <v>4863.8460297963657</v>
      </c>
    </row>
    <row r="606" spans="1:18" x14ac:dyDescent="0.25">
      <c r="A606">
        <v>7</v>
      </c>
      <c r="B606">
        <v>7201</v>
      </c>
      <c r="C606" t="s">
        <v>786</v>
      </c>
      <c r="D606" t="s">
        <v>1419</v>
      </c>
      <c r="E606">
        <v>3</v>
      </c>
      <c r="F606" t="s">
        <v>13828</v>
      </c>
      <c r="G606">
        <v>1</v>
      </c>
      <c r="H606" t="s">
        <v>8278</v>
      </c>
      <c r="I606">
        <v>1</v>
      </c>
      <c r="J606" t="s">
        <v>13769</v>
      </c>
      <c r="K606" t="s">
        <v>13782</v>
      </c>
      <c r="L606">
        <v>270103</v>
      </c>
      <c r="M606" t="s">
        <v>13539</v>
      </c>
      <c r="N606">
        <v>270103008</v>
      </c>
      <c r="O606" t="s">
        <v>13734</v>
      </c>
      <c r="P606">
        <v>1208.5715613814903</v>
      </c>
      <c r="Q606">
        <v>0</v>
      </c>
      <c r="R606">
        <v>0</v>
      </c>
    </row>
    <row r="607" spans="1:18" x14ac:dyDescent="0.25">
      <c r="A607">
        <v>7</v>
      </c>
      <c r="B607">
        <v>7201</v>
      </c>
      <c r="C607" t="s">
        <v>786</v>
      </c>
      <c r="D607" t="s">
        <v>1419</v>
      </c>
      <c r="E607">
        <v>4</v>
      </c>
      <c r="F607" t="s">
        <v>13829</v>
      </c>
      <c r="G607">
        <v>1</v>
      </c>
      <c r="H607" t="s">
        <v>8278</v>
      </c>
      <c r="I607">
        <v>1</v>
      </c>
      <c r="J607" t="s">
        <v>13769</v>
      </c>
      <c r="K607" t="s">
        <v>13780</v>
      </c>
      <c r="L607">
        <v>270103</v>
      </c>
      <c r="M607" t="s">
        <v>13539</v>
      </c>
      <c r="N607">
        <v>270103008</v>
      </c>
      <c r="O607" t="s">
        <v>13734</v>
      </c>
      <c r="P607">
        <v>16980.430437409937</v>
      </c>
      <c r="Q607">
        <v>5596.7169360423559</v>
      </c>
      <c r="R607">
        <v>22302.164654754011</v>
      </c>
    </row>
    <row r="608" spans="1:18" x14ac:dyDescent="0.25">
      <c r="A608">
        <v>7</v>
      </c>
      <c r="B608">
        <v>7201</v>
      </c>
      <c r="C608" t="s">
        <v>786</v>
      </c>
      <c r="D608" t="s">
        <v>1419</v>
      </c>
      <c r="E608">
        <v>4</v>
      </c>
      <c r="F608" t="s">
        <v>13829</v>
      </c>
      <c r="G608">
        <v>1</v>
      </c>
      <c r="H608" t="s">
        <v>8278</v>
      </c>
      <c r="I608">
        <v>1</v>
      </c>
      <c r="J608" t="s">
        <v>13769</v>
      </c>
      <c r="K608" t="s">
        <v>13781</v>
      </c>
      <c r="L608">
        <v>270103</v>
      </c>
      <c r="M608" t="s">
        <v>13539</v>
      </c>
      <c r="N608">
        <v>270103008</v>
      </c>
      <c r="O608" t="s">
        <v>13734</v>
      </c>
      <c r="P608">
        <v>6465.8578533909731</v>
      </c>
      <c r="Q608">
        <v>0</v>
      </c>
      <c r="R608">
        <v>13336.361386075789</v>
      </c>
    </row>
    <row r="609" spans="1:18" x14ac:dyDescent="0.25">
      <c r="A609">
        <v>7</v>
      </c>
      <c r="B609">
        <v>7201</v>
      </c>
      <c r="C609" t="s">
        <v>786</v>
      </c>
      <c r="D609" t="s">
        <v>1419</v>
      </c>
      <c r="E609">
        <v>4</v>
      </c>
      <c r="F609" t="s">
        <v>13829</v>
      </c>
      <c r="G609">
        <v>1</v>
      </c>
      <c r="H609" t="s">
        <v>8278</v>
      </c>
      <c r="I609">
        <v>1</v>
      </c>
      <c r="J609" t="s">
        <v>13769</v>
      </c>
      <c r="K609" t="s">
        <v>13782</v>
      </c>
      <c r="L609">
        <v>270103</v>
      </c>
      <c r="M609" t="s">
        <v>13539</v>
      </c>
      <c r="N609">
        <v>270103008</v>
      </c>
      <c r="O609" t="s">
        <v>13734</v>
      </c>
      <c r="P609">
        <v>604.28578069074513</v>
      </c>
      <c r="Q609">
        <v>0</v>
      </c>
      <c r="R609">
        <v>0</v>
      </c>
    </row>
    <row r="610" spans="1:18" x14ac:dyDescent="0.25">
      <c r="A610">
        <v>7</v>
      </c>
      <c r="B610">
        <v>7301</v>
      </c>
      <c r="C610" t="s">
        <v>786</v>
      </c>
      <c r="D610" t="s">
        <v>1428</v>
      </c>
      <c r="E610">
        <v>1</v>
      </c>
      <c r="F610" t="s">
        <v>13826</v>
      </c>
      <c r="G610">
        <v>1</v>
      </c>
      <c r="H610" t="s">
        <v>8278</v>
      </c>
      <c r="I610">
        <v>1</v>
      </c>
      <c r="J610" t="s">
        <v>13769</v>
      </c>
      <c r="K610" t="s">
        <v>13770</v>
      </c>
      <c r="L610">
        <v>270103</v>
      </c>
      <c r="M610" t="s">
        <v>13539</v>
      </c>
      <c r="N610">
        <v>270103008</v>
      </c>
      <c r="O610" t="s">
        <v>13734</v>
      </c>
      <c r="P610">
        <v>20051.306034304893</v>
      </c>
      <c r="Q610">
        <v>15767.737015186509</v>
      </c>
      <c r="R610">
        <v>24732.854153410091</v>
      </c>
    </row>
    <row r="611" spans="1:18" x14ac:dyDescent="0.25">
      <c r="A611">
        <v>7</v>
      </c>
      <c r="B611">
        <v>7301</v>
      </c>
      <c r="C611" t="s">
        <v>786</v>
      </c>
      <c r="D611" t="s">
        <v>1428</v>
      </c>
      <c r="E611">
        <v>1</v>
      </c>
      <c r="F611" t="s">
        <v>13826</v>
      </c>
      <c r="G611">
        <v>1</v>
      </c>
      <c r="H611" t="s">
        <v>8278</v>
      </c>
      <c r="I611">
        <v>1</v>
      </c>
      <c r="J611" t="s">
        <v>13769</v>
      </c>
      <c r="K611" t="s">
        <v>13771</v>
      </c>
      <c r="L611">
        <v>270103</v>
      </c>
      <c r="M611" t="s">
        <v>13539</v>
      </c>
      <c r="N611">
        <v>270103008</v>
      </c>
      <c r="O611" t="s">
        <v>13734</v>
      </c>
      <c r="P611">
        <v>3999.9449801240698</v>
      </c>
      <c r="Q611">
        <v>4790.8541172884952</v>
      </c>
      <c r="R611">
        <v>8671.482011572898</v>
      </c>
    </row>
    <row r="612" spans="1:18" x14ac:dyDescent="0.25">
      <c r="A612">
        <v>7</v>
      </c>
      <c r="B612">
        <v>7301</v>
      </c>
      <c r="C612" t="s">
        <v>786</v>
      </c>
      <c r="D612" t="s">
        <v>1428</v>
      </c>
      <c r="E612">
        <v>2</v>
      </c>
      <c r="F612" t="s">
        <v>13827</v>
      </c>
      <c r="G612">
        <v>2</v>
      </c>
      <c r="H612" t="s">
        <v>13773</v>
      </c>
      <c r="I612">
        <v>1</v>
      </c>
      <c r="J612" t="s">
        <v>13769</v>
      </c>
      <c r="K612" t="s">
        <v>13774</v>
      </c>
      <c r="L612">
        <v>270103</v>
      </c>
      <c r="M612" t="s">
        <v>13539</v>
      </c>
      <c r="N612">
        <v>270103008</v>
      </c>
      <c r="O612" t="s">
        <v>13734</v>
      </c>
      <c r="P612">
        <v>16981.884705849989</v>
      </c>
      <c r="Q612">
        <v>15297.655097768986</v>
      </c>
      <c r="R612">
        <v>13328.450282255983</v>
      </c>
    </row>
    <row r="613" spans="1:18" x14ac:dyDescent="0.25">
      <c r="A613">
        <v>7</v>
      </c>
      <c r="B613">
        <v>7301</v>
      </c>
      <c r="C613" t="s">
        <v>786</v>
      </c>
      <c r="D613" t="s">
        <v>1428</v>
      </c>
      <c r="E613">
        <v>2</v>
      </c>
      <c r="F613" t="s">
        <v>13827</v>
      </c>
      <c r="G613">
        <v>2</v>
      </c>
      <c r="H613" t="s">
        <v>13773</v>
      </c>
      <c r="I613">
        <v>1</v>
      </c>
      <c r="J613" t="s">
        <v>13769</v>
      </c>
      <c r="K613" t="s">
        <v>13775</v>
      </c>
      <c r="L613">
        <v>270103</v>
      </c>
      <c r="M613" t="s">
        <v>13539</v>
      </c>
      <c r="N613">
        <v>270103008</v>
      </c>
      <c r="O613" t="s">
        <v>13734</v>
      </c>
      <c r="P613">
        <v>7069.366308578974</v>
      </c>
      <c r="Q613">
        <v>5260.9360347060183</v>
      </c>
      <c r="R613">
        <v>20075.885882726987</v>
      </c>
    </row>
    <row r="614" spans="1:18" x14ac:dyDescent="0.25">
      <c r="A614">
        <v>7</v>
      </c>
      <c r="B614">
        <v>7301</v>
      </c>
      <c r="C614" t="s">
        <v>786</v>
      </c>
      <c r="D614" t="s">
        <v>1428</v>
      </c>
      <c r="E614">
        <v>3</v>
      </c>
      <c r="F614" t="s">
        <v>13828</v>
      </c>
      <c r="G614">
        <v>1</v>
      </c>
      <c r="H614" t="s">
        <v>8278</v>
      </c>
      <c r="I614">
        <v>1</v>
      </c>
      <c r="J614" t="s">
        <v>13769</v>
      </c>
      <c r="K614" t="s">
        <v>13777</v>
      </c>
      <c r="L614">
        <v>270103</v>
      </c>
      <c r="M614" t="s">
        <v>13539</v>
      </c>
      <c r="N614">
        <v>270103008</v>
      </c>
      <c r="O614" t="s">
        <v>13734</v>
      </c>
      <c r="P614">
        <v>22756.908433171484</v>
      </c>
      <c r="Q614">
        <v>20043.503129337278</v>
      </c>
      <c r="R614">
        <v>30858.107868088369</v>
      </c>
    </row>
    <row r="615" spans="1:18" x14ac:dyDescent="0.25">
      <c r="A615">
        <v>7</v>
      </c>
      <c r="B615">
        <v>7301</v>
      </c>
      <c r="C615" t="s">
        <v>786</v>
      </c>
      <c r="D615" t="s">
        <v>1428</v>
      </c>
      <c r="E615">
        <v>3</v>
      </c>
      <c r="F615" t="s">
        <v>13828</v>
      </c>
      <c r="G615">
        <v>1</v>
      </c>
      <c r="H615" t="s">
        <v>8278</v>
      </c>
      <c r="I615">
        <v>1</v>
      </c>
      <c r="J615" t="s">
        <v>13769</v>
      </c>
      <c r="K615" t="s">
        <v>13778</v>
      </c>
      <c r="L615">
        <v>270103</v>
      </c>
      <c r="M615" t="s">
        <v>13539</v>
      </c>
      <c r="N615">
        <v>270103008</v>
      </c>
      <c r="O615" t="s">
        <v>13734</v>
      </c>
      <c r="P615">
        <v>1294.3425812574792</v>
      </c>
      <c r="Q615">
        <v>515.08800313771656</v>
      </c>
      <c r="R615">
        <v>2546.2282968946365</v>
      </c>
    </row>
    <row r="616" spans="1:18" x14ac:dyDescent="0.25">
      <c r="A616">
        <v>7</v>
      </c>
      <c r="B616">
        <v>7301</v>
      </c>
      <c r="C616" t="s">
        <v>786</v>
      </c>
      <c r="D616" t="s">
        <v>1428</v>
      </c>
      <c r="E616">
        <v>4</v>
      </c>
      <c r="F616" t="s">
        <v>13829</v>
      </c>
      <c r="G616">
        <v>1</v>
      </c>
      <c r="H616" t="s">
        <v>8278</v>
      </c>
      <c r="I616">
        <v>1</v>
      </c>
      <c r="J616" t="s">
        <v>13769</v>
      </c>
      <c r="K616" t="s">
        <v>13780</v>
      </c>
      <c r="L616">
        <v>270103</v>
      </c>
      <c r="M616" t="s">
        <v>13539</v>
      </c>
      <c r="N616">
        <v>270103008</v>
      </c>
      <c r="O616" t="s">
        <v>13734</v>
      </c>
      <c r="P616">
        <v>20051.306034304893</v>
      </c>
      <c r="Q616">
        <v>15767.737015186509</v>
      </c>
      <c r="R616">
        <v>25276.394381936338</v>
      </c>
    </row>
    <row r="617" spans="1:18" x14ac:dyDescent="0.25">
      <c r="A617">
        <v>7</v>
      </c>
      <c r="B617">
        <v>7301</v>
      </c>
      <c r="C617" t="s">
        <v>786</v>
      </c>
      <c r="D617" t="s">
        <v>1428</v>
      </c>
      <c r="E617">
        <v>4</v>
      </c>
      <c r="F617" t="s">
        <v>13829</v>
      </c>
      <c r="G617">
        <v>1</v>
      </c>
      <c r="H617" t="s">
        <v>8278</v>
      </c>
      <c r="I617">
        <v>1</v>
      </c>
      <c r="J617" t="s">
        <v>13769</v>
      </c>
      <c r="K617" t="s">
        <v>13781</v>
      </c>
      <c r="L617">
        <v>270103</v>
      </c>
      <c r="M617" t="s">
        <v>13539</v>
      </c>
      <c r="N617">
        <v>270103008</v>
      </c>
      <c r="O617" t="s">
        <v>13734</v>
      </c>
      <c r="P617">
        <v>3999.9449801240698</v>
      </c>
      <c r="Q617">
        <v>4790.8541172884952</v>
      </c>
      <c r="R617">
        <v>8127.94178304665</v>
      </c>
    </row>
    <row r="618" spans="1:18" x14ac:dyDescent="0.25">
      <c r="A618">
        <v>7</v>
      </c>
      <c r="B618">
        <v>7304</v>
      </c>
      <c r="C618" t="s">
        <v>786</v>
      </c>
      <c r="D618" t="s">
        <v>1437</v>
      </c>
      <c r="E618">
        <v>1</v>
      </c>
      <c r="F618" t="s">
        <v>13826</v>
      </c>
      <c r="G618">
        <v>1</v>
      </c>
      <c r="H618" t="s">
        <v>8278</v>
      </c>
      <c r="I618">
        <v>1</v>
      </c>
      <c r="J618" t="s">
        <v>13769</v>
      </c>
      <c r="K618" t="s">
        <v>13770</v>
      </c>
      <c r="L618">
        <v>270103</v>
      </c>
      <c r="M618" t="s">
        <v>13539</v>
      </c>
      <c r="N618">
        <v>270103008</v>
      </c>
      <c r="O618" t="s">
        <v>13734</v>
      </c>
      <c r="P618">
        <v>19306.332512866415</v>
      </c>
      <c r="Q618">
        <v>28161.681974097501</v>
      </c>
      <c r="R618">
        <v>47607.261844769906</v>
      </c>
    </row>
    <row r="619" spans="1:18" x14ac:dyDescent="0.25">
      <c r="A619">
        <v>7</v>
      </c>
      <c r="B619">
        <v>7304</v>
      </c>
      <c r="C619" t="s">
        <v>786</v>
      </c>
      <c r="D619" t="s">
        <v>1437</v>
      </c>
      <c r="E619">
        <v>1</v>
      </c>
      <c r="F619" t="s">
        <v>13826</v>
      </c>
      <c r="G619">
        <v>1</v>
      </c>
      <c r="H619" t="s">
        <v>8278</v>
      </c>
      <c r="I619">
        <v>1</v>
      </c>
      <c r="J619" t="s">
        <v>13769</v>
      </c>
      <c r="K619" t="s">
        <v>13771</v>
      </c>
      <c r="L619">
        <v>270103</v>
      </c>
      <c r="M619" t="s">
        <v>13539</v>
      </c>
      <c r="N619">
        <v>270103008</v>
      </c>
      <c r="O619" t="s">
        <v>13734</v>
      </c>
      <c r="P619">
        <v>2492.7276795703738</v>
      </c>
      <c r="Q619">
        <v>8648.4068718847029</v>
      </c>
      <c r="R619">
        <v>14540.568377605898</v>
      </c>
    </row>
    <row r="620" spans="1:18" x14ac:dyDescent="0.25">
      <c r="A620">
        <v>7</v>
      </c>
      <c r="B620">
        <v>7304</v>
      </c>
      <c r="C620" t="s">
        <v>786</v>
      </c>
      <c r="D620" t="s">
        <v>1437</v>
      </c>
      <c r="E620">
        <v>2</v>
      </c>
      <c r="F620" t="s">
        <v>13827</v>
      </c>
      <c r="G620">
        <v>2</v>
      </c>
      <c r="H620" t="s">
        <v>13773</v>
      </c>
      <c r="I620">
        <v>1</v>
      </c>
      <c r="J620" t="s">
        <v>13769</v>
      </c>
      <c r="K620" t="s">
        <v>13774</v>
      </c>
      <c r="L620">
        <v>270103</v>
      </c>
      <c r="M620" t="s">
        <v>13539</v>
      </c>
      <c r="N620">
        <v>270103008</v>
      </c>
      <c r="O620" t="s">
        <v>13734</v>
      </c>
      <c r="P620">
        <v>15115.238308346386</v>
      </c>
      <c r="Q620">
        <v>28161.681974097501</v>
      </c>
      <c r="R620">
        <v>39080.788617615566</v>
      </c>
    </row>
    <row r="621" spans="1:18" x14ac:dyDescent="0.25">
      <c r="A621">
        <v>7</v>
      </c>
      <c r="B621">
        <v>7304</v>
      </c>
      <c r="C621" t="s">
        <v>786</v>
      </c>
      <c r="D621" t="s">
        <v>1437</v>
      </c>
      <c r="E621">
        <v>2</v>
      </c>
      <c r="F621" t="s">
        <v>13827</v>
      </c>
      <c r="G621">
        <v>2</v>
      </c>
      <c r="H621" t="s">
        <v>13773</v>
      </c>
      <c r="I621">
        <v>1</v>
      </c>
      <c r="J621" t="s">
        <v>13769</v>
      </c>
      <c r="K621" t="s">
        <v>13775</v>
      </c>
      <c r="L621">
        <v>270103</v>
      </c>
      <c r="M621" t="s">
        <v>13539</v>
      </c>
      <c r="N621">
        <v>270103008</v>
      </c>
      <c r="O621" t="s">
        <v>13734</v>
      </c>
      <c r="P621">
        <v>6683.8218840904001</v>
      </c>
      <c r="Q621">
        <v>8648.4068718847029</v>
      </c>
      <c r="R621">
        <v>23067.041604760248</v>
      </c>
    </row>
    <row r="622" spans="1:18" x14ac:dyDescent="0.25">
      <c r="A622">
        <v>7</v>
      </c>
      <c r="B622">
        <v>7304</v>
      </c>
      <c r="C622" t="s">
        <v>786</v>
      </c>
      <c r="D622" t="s">
        <v>1437</v>
      </c>
      <c r="E622">
        <v>3</v>
      </c>
      <c r="F622" t="s">
        <v>13828</v>
      </c>
      <c r="G622">
        <v>1</v>
      </c>
      <c r="H622" t="s">
        <v>8278</v>
      </c>
      <c r="I622">
        <v>1</v>
      </c>
      <c r="J622" t="s">
        <v>13769</v>
      </c>
      <c r="K622" t="s">
        <v>13777</v>
      </c>
      <c r="L622">
        <v>270103</v>
      </c>
      <c r="M622" t="s">
        <v>13539</v>
      </c>
      <c r="N622">
        <v>270103008</v>
      </c>
      <c r="O622" t="s">
        <v>13734</v>
      </c>
      <c r="P622">
        <v>21799.060192436787</v>
      </c>
      <c r="Q622">
        <v>35708.615941976816</v>
      </c>
      <c r="R622">
        <v>60885.104902491606</v>
      </c>
    </row>
    <row r="623" spans="1:18" x14ac:dyDescent="0.25">
      <c r="A623">
        <v>7</v>
      </c>
      <c r="B623">
        <v>7304</v>
      </c>
      <c r="C623" t="s">
        <v>786</v>
      </c>
      <c r="D623" t="s">
        <v>1437</v>
      </c>
      <c r="E623">
        <v>3</v>
      </c>
      <c r="F623" t="s">
        <v>13828</v>
      </c>
      <c r="G623">
        <v>1</v>
      </c>
      <c r="H623" t="s">
        <v>8278</v>
      </c>
      <c r="I623">
        <v>1</v>
      </c>
      <c r="J623" t="s">
        <v>13769</v>
      </c>
      <c r="K623" t="s">
        <v>13778</v>
      </c>
      <c r="L623">
        <v>270103</v>
      </c>
      <c r="M623" t="s">
        <v>13539</v>
      </c>
      <c r="N623">
        <v>270103008</v>
      </c>
      <c r="O623" t="s">
        <v>13734</v>
      </c>
      <c r="P623">
        <v>0</v>
      </c>
      <c r="Q623">
        <v>1101.4729040053958</v>
      </c>
      <c r="R623">
        <v>1262.7253198841879</v>
      </c>
    </row>
    <row r="624" spans="1:18" x14ac:dyDescent="0.25">
      <c r="A624">
        <v>7</v>
      </c>
      <c r="B624">
        <v>7304</v>
      </c>
      <c r="C624" t="s">
        <v>786</v>
      </c>
      <c r="D624" t="s">
        <v>1437</v>
      </c>
      <c r="E624">
        <v>4</v>
      </c>
      <c r="F624" t="s">
        <v>13829</v>
      </c>
      <c r="G624">
        <v>1</v>
      </c>
      <c r="H624" t="s">
        <v>8278</v>
      </c>
      <c r="I624">
        <v>1</v>
      </c>
      <c r="J624" t="s">
        <v>13769</v>
      </c>
      <c r="K624" t="s">
        <v>13780</v>
      </c>
      <c r="L624">
        <v>270103</v>
      </c>
      <c r="M624" t="s">
        <v>13539</v>
      </c>
      <c r="N624">
        <v>270103008</v>
      </c>
      <c r="O624" t="s">
        <v>13734</v>
      </c>
      <c r="P624">
        <v>19306.332512866415</v>
      </c>
      <c r="Q624">
        <v>28161.681974097501</v>
      </c>
      <c r="R624">
        <v>47607.261844769906</v>
      </c>
    </row>
    <row r="625" spans="1:18" x14ac:dyDescent="0.25">
      <c r="A625">
        <v>7</v>
      </c>
      <c r="B625">
        <v>7304</v>
      </c>
      <c r="C625" t="s">
        <v>786</v>
      </c>
      <c r="D625" t="s">
        <v>1437</v>
      </c>
      <c r="E625">
        <v>4</v>
      </c>
      <c r="F625" t="s">
        <v>13829</v>
      </c>
      <c r="G625">
        <v>1</v>
      </c>
      <c r="H625" t="s">
        <v>8278</v>
      </c>
      <c r="I625">
        <v>1</v>
      </c>
      <c r="J625" t="s">
        <v>13769</v>
      </c>
      <c r="K625" t="s">
        <v>13781</v>
      </c>
      <c r="L625">
        <v>270103</v>
      </c>
      <c r="M625" t="s">
        <v>13539</v>
      </c>
      <c r="N625">
        <v>270103008</v>
      </c>
      <c r="O625" t="s">
        <v>13734</v>
      </c>
      <c r="P625">
        <v>2492.7276795703738</v>
      </c>
      <c r="Q625">
        <v>8648.4068718847029</v>
      </c>
      <c r="R625">
        <v>14540.568377605898</v>
      </c>
    </row>
    <row r="626" spans="1:18" x14ac:dyDescent="0.25">
      <c r="A626">
        <v>7</v>
      </c>
      <c r="B626">
        <v>7306</v>
      </c>
      <c r="C626" t="s">
        <v>786</v>
      </c>
      <c r="D626" t="s">
        <v>1443</v>
      </c>
      <c r="E626">
        <v>1</v>
      </c>
      <c r="F626" t="s">
        <v>13826</v>
      </c>
      <c r="G626">
        <v>1</v>
      </c>
      <c r="H626" t="s">
        <v>8278</v>
      </c>
      <c r="I626">
        <v>1</v>
      </c>
      <c r="J626" t="s">
        <v>13769</v>
      </c>
      <c r="K626" t="s">
        <v>13770</v>
      </c>
      <c r="L626">
        <v>270103</v>
      </c>
      <c r="M626" t="s">
        <v>13539</v>
      </c>
      <c r="N626">
        <v>270103008</v>
      </c>
      <c r="O626" t="s">
        <v>13734</v>
      </c>
      <c r="P626">
        <v>0</v>
      </c>
      <c r="Q626">
        <v>26869.696441087563</v>
      </c>
      <c r="R626">
        <v>0</v>
      </c>
    </row>
    <row r="627" spans="1:18" x14ac:dyDescent="0.25">
      <c r="A627">
        <v>7</v>
      </c>
      <c r="B627">
        <v>7306</v>
      </c>
      <c r="C627" t="s">
        <v>786</v>
      </c>
      <c r="D627" t="s">
        <v>1443</v>
      </c>
      <c r="E627">
        <v>1</v>
      </c>
      <c r="F627" t="s">
        <v>13826</v>
      </c>
      <c r="G627">
        <v>1</v>
      </c>
      <c r="H627" t="s">
        <v>8278</v>
      </c>
      <c r="I627">
        <v>1</v>
      </c>
      <c r="J627" t="s">
        <v>13769</v>
      </c>
      <c r="K627" t="s">
        <v>13771</v>
      </c>
      <c r="L627">
        <v>270103</v>
      </c>
      <c r="M627" t="s">
        <v>13539</v>
      </c>
      <c r="N627">
        <v>270103008</v>
      </c>
      <c r="O627" t="s">
        <v>13734</v>
      </c>
      <c r="P627">
        <v>0</v>
      </c>
      <c r="Q627">
        <v>6568.7200616353493</v>
      </c>
      <c r="R627">
        <v>0</v>
      </c>
    </row>
    <row r="628" spans="1:18" x14ac:dyDescent="0.25">
      <c r="A628">
        <v>7</v>
      </c>
      <c r="B628">
        <v>7306</v>
      </c>
      <c r="C628" t="s">
        <v>786</v>
      </c>
      <c r="D628" t="s">
        <v>1443</v>
      </c>
      <c r="E628">
        <v>2</v>
      </c>
      <c r="F628" t="s">
        <v>13827</v>
      </c>
      <c r="G628">
        <v>2</v>
      </c>
      <c r="H628" t="s">
        <v>13773</v>
      </c>
      <c r="I628">
        <v>1</v>
      </c>
      <c r="J628" t="s">
        <v>13769</v>
      </c>
      <c r="K628" t="s">
        <v>13774</v>
      </c>
      <c r="L628">
        <v>270103</v>
      </c>
      <c r="M628" t="s">
        <v>13539</v>
      </c>
      <c r="N628">
        <v>270103008</v>
      </c>
      <c r="O628" t="s">
        <v>13734</v>
      </c>
      <c r="P628">
        <v>0</v>
      </c>
      <c r="Q628">
        <v>26869.696441087563</v>
      </c>
      <c r="R628">
        <v>0</v>
      </c>
    </row>
    <row r="629" spans="1:18" x14ac:dyDescent="0.25">
      <c r="A629">
        <v>7</v>
      </c>
      <c r="B629">
        <v>7306</v>
      </c>
      <c r="C629" t="s">
        <v>786</v>
      </c>
      <c r="D629" t="s">
        <v>1443</v>
      </c>
      <c r="E629">
        <v>2</v>
      </c>
      <c r="F629" t="s">
        <v>13827</v>
      </c>
      <c r="G629">
        <v>2</v>
      </c>
      <c r="H629" t="s">
        <v>13773</v>
      </c>
      <c r="I629">
        <v>1</v>
      </c>
      <c r="J629" t="s">
        <v>13769</v>
      </c>
      <c r="K629" t="s">
        <v>13775</v>
      </c>
      <c r="L629">
        <v>270103</v>
      </c>
      <c r="M629" t="s">
        <v>13539</v>
      </c>
      <c r="N629">
        <v>270103008</v>
      </c>
      <c r="O629" t="s">
        <v>13734</v>
      </c>
      <c r="P629">
        <v>0</v>
      </c>
      <c r="Q629">
        <v>6568.7200616353493</v>
      </c>
      <c r="R629">
        <v>0</v>
      </c>
    </row>
    <row r="630" spans="1:18" x14ac:dyDescent="0.25">
      <c r="A630">
        <v>7</v>
      </c>
      <c r="B630">
        <v>7306</v>
      </c>
      <c r="C630" t="s">
        <v>786</v>
      </c>
      <c r="D630" t="s">
        <v>1443</v>
      </c>
      <c r="E630">
        <v>3</v>
      </c>
      <c r="F630" t="s">
        <v>13828</v>
      </c>
      <c r="G630">
        <v>1</v>
      </c>
      <c r="H630" t="s">
        <v>8278</v>
      </c>
      <c r="I630">
        <v>1</v>
      </c>
      <c r="J630" t="s">
        <v>13769</v>
      </c>
      <c r="K630" t="s">
        <v>13777</v>
      </c>
      <c r="L630">
        <v>270103</v>
      </c>
      <c r="M630" t="s">
        <v>13539</v>
      </c>
      <c r="N630">
        <v>270103008</v>
      </c>
      <c r="O630" t="s">
        <v>13734</v>
      </c>
      <c r="P630">
        <v>0</v>
      </c>
      <c r="Q630">
        <v>29278.559871898535</v>
      </c>
      <c r="R630">
        <v>0</v>
      </c>
    </row>
    <row r="631" spans="1:18" x14ac:dyDescent="0.25">
      <c r="A631">
        <v>7</v>
      </c>
      <c r="B631">
        <v>7306</v>
      </c>
      <c r="C631" t="s">
        <v>786</v>
      </c>
      <c r="D631" t="s">
        <v>1443</v>
      </c>
      <c r="E631">
        <v>3</v>
      </c>
      <c r="F631" t="s">
        <v>13828</v>
      </c>
      <c r="G631">
        <v>1</v>
      </c>
      <c r="H631" t="s">
        <v>8278</v>
      </c>
      <c r="I631">
        <v>1</v>
      </c>
      <c r="J631" t="s">
        <v>13769</v>
      </c>
      <c r="K631" t="s">
        <v>13778</v>
      </c>
      <c r="L631">
        <v>270103</v>
      </c>
      <c r="M631" t="s">
        <v>13539</v>
      </c>
      <c r="N631">
        <v>270103008</v>
      </c>
      <c r="O631" t="s">
        <v>13734</v>
      </c>
      <c r="P631">
        <v>0</v>
      </c>
      <c r="Q631">
        <v>4159.8566308243744</v>
      </c>
      <c r="R631">
        <v>0</v>
      </c>
    </row>
    <row r="632" spans="1:18" x14ac:dyDescent="0.25">
      <c r="A632">
        <v>7</v>
      </c>
      <c r="B632">
        <v>7306</v>
      </c>
      <c r="C632" t="s">
        <v>786</v>
      </c>
      <c r="D632" t="s">
        <v>1443</v>
      </c>
      <c r="E632">
        <v>4</v>
      </c>
      <c r="F632" t="s">
        <v>13829</v>
      </c>
      <c r="G632">
        <v>1</v>
      </c>
      <c r="H632" t="s">
        <v>8278</v>
      </c>
      <c r="I632">
        <v>1</v>
      </c>
      <c r="J632" t="s">
        <v>13769</v>
      </c>
      <c r="K632" t="s">
        <v>13780</v>
      </c>
      <c r="L632">
        <v>270103</v>
      </c>
      <c r="M632" t="s">
        <v>13539</v>
      </c>
      <c r="N632">
        <v>270103008</v>
      </c>
      <c r="O632" t="s">
        <v>13734</v>
      </c>
      <c r="P632">
        <v>0</v>
      </c>
      <c r="Q632">
        <v>26869.696441087563</v>
      </c>
      <c r="R632">
        <v>0</v>
      </c>
    </row>
    <row r="633" spans="1:18" x14ac:dyDescent="0.25">
      <c r="A633">
        <v>7</v>
      </c>
      <c r="B633">
        <v>7306</v>
      </c>
      <c r="C633" t="s">
        <v>786</v>
      </c>
      <c r="D633" t="s">
        <v>1443</v>
      </c>
      <c r="E633">
        <v>4</v>
      </c>
      <c r="F633" t="s">
        <v>13829</v>
      </c>
      <c r="G633">
        <v>1</v>
      </c>
      <c r="H633" t="s">
        <v>8278</v>
      </c>
      <c r="I633">
        <v>1</v>
      </c>
      <c r="J633" t="s">
        <v>13769</v>
      </c>
      <c r="K633" t="s">
        <v>13781</v>
      </c>
      <c r="L633">
        <v>270103</v>
      </c>
      <c r="M633" t="s">
        <v>13539</v>
      </c>
      <c r="N633">
        <v>270103008</v>
      </c>
      <c r="O633" t="s">
        <v>13734</v>
      </c>
      <c r="P633">
        <v>0</v>
      </c>
      <c r="Q633">
        <v>6568.7200616353493</v>
      </c>
      <c r="R633">
        <v>0</v>
      </c>
    </row>
    <row r="634" spans="1:18" x14ac:dyDescent="0.25">
      <c r="A634">
        <v>7</v>
      </c>
      <c r="B634">
        <v>7308</v>
      </c>
      <c r="C634" t="s">
        <v>786</v>
      </c>
      <c r="D634" t="s">
        <v>1449</v>
      </c>
      <c r="E634">
        <v>1</v>
      </c>
      <c r="F634" t="s">
        <v>13826</v>
      </c>
      <c r="G634">
        <v>1</v>
      </c>
      <c r="H634" t="s">
        <v>8278</v>
      </c>
      <c r="I634">
        <v>1</v>
      </c>
      <c r="J634" t="s">
        <v>13769</v>
      </c>
      <c r="K634" t="s">
        <v>13770</v>
      </c>
      <c r="L634">
        <v>270103</v>
      </c>
      <c r="M634" t="s">
        <v>13539</v>
      </c>
      <c r="N634">
        <v>270103008</v>
      </c>
      <c r="O634" t="s">
        <v>13734</v>
      </c>
      <c r="P634">
        <v>0</v>
      </c>
      <c r="Q634">
        <v>8334.7901844028784</v>
      </c>
      <c r="R634">
        <v>0</v>
      </c>
    </row>
    <row r="635" spans="1:18" x14ac:dyDescent="0.25">
      <c r="A635">
        <v>7</v>
      </c>
      <c r="B635">
        <v>7308</v>
      </c>
      <c r="C635" t="s">
        <v>786</v>
      </c>
      <c r="D635" t="s">
        <v>1449</v>
      </c>
      <c r="E635">
        <v>2</v>
      </c>
      <c r="F635" t="s">
        <v>13827</v>
      </c>
      <c r="G635">
        <v>2</v>
      </c>
      <c r="H635" t="s">
        <v>13773</v>
      </c>
      <c r="I635">
        <v>1</v>
      </c>
      <c r="J635" t="s">
        <v>13769</v>
      </c>
      <c r="K635" t="s">
        <v>13774</v>
      </c>
      <c r="L635">
        <v>270103</v>
      </c>
      <c r="M635" t="s">
        <v>13539</v>
      </c>
      <c r="N635">
        <v>270103008</v>
      </c>
      <c r="O635" t="s">
        <v>13734</v>
      </c>
      <c r="P635">
        <v>0</v>
      </c>
      <c r="Q635">
        <v>8334.7901844028784</v>
      </c>
      <c r="R635">
        <v>0</v>
      </c>
    </row>
    <row r="636" spans="1:18" x14ac:dyDescent="0.25">
      <c r="A636">
        <v>7</v>
      </c>
      <c r="B636">
        <v>7308</v>
      </c>
      <c r="C636" t="s">
        <v>786</v>
      </c>
      <c r="D636" t="s">
        <v>1449</v>
      </c>
      <c r="E636">
        <v>3</v>
      </c>
      <c r="F636" t="s">
        <v>13828</v>
      </c>
      <c r="G636">
        <v>1</v>
      </c>
      <c r="H636" t="s">
        <v>8278</v>
      </c>
      <c r="I636">
        <v>1</v>
      </c>
      <c r="J636" t="s">
        <v>13769</v>
      </c>
      <c r="K636" t="s">
        <v>13777</v>
      </c>
      <c r="L636">
        <v>270103</v>
      </c>
      <c r="M636" t="s">
        <v>13539</v>
      </c>
      <c r="N636">
        <v>270103008</v>
      </c>
      <c r="O636" t="s">
        <v>13734</v>
      </c>
      <c r="P636">
        <v>0</v>
      </c>
      <c r="Q636">
        <v>8334.7901844028784</v>
      </c>
      <c r="R636">
        <v>0</v>
      </c>
    </row>
    <row r="637" spans="1:18" x14ac:dyDescent="0.25">
      <c r="A637">
        <v>7</v>
      </c>
      <c r="B637">
        <v>7308</v>
      </c>
      <c r="C637" t="s">
        <v>786</v>
      </c>
      <c r="D637" t="s">
        <v>1449</v>
      </c>
      <c r="E637">
        <v>4</v>
      </c>
      <c r="F637" t="s">
        <v>13829</v>
      </c>
      <c r="G637">
        <v>1</v>
      </c>
      <c r="H637" t="s">
        <v>8278</v>
      </c>
      <c r="I637">
        <v>1</v>
      </c>
      <c r="J637" t="s">
        <v>13769</v>
      </c>
      <c r="K637" t="s">
        <v>13780</v>
      </c>
      <c r="L637">
        <v>270103</v>
      </c>
      <c r="M637" t="s">
        <v>13539</v>
      </c>
      <c r="N637">
        <v>270103008</v>
      </c>
      <c r="O637" t="s">
        <v>13734</v>
      </c>
      <c r="P637">
        <v>0</v>
      </c>
      <c r="Q637">
        <v>8334.7901844028784</v>
      </c>
      <c r="R637">
        <v>0</v>
      </c>
    </row>
    <row r="638" spans="1:18" x14ac:dyDescent="0.25">
      <c r="A638">
        <v>7</v>
      </c>
      <c r="B638">
        <v>7309</v>
      </c>
      <c r="C638" t="s">
        <v>786</v>
      </c>
      <c r="D638" t="s">
        <v>1452</v>
      </c>
      <c r="E638">
        <v>1</v>
      </c>
      <c r="F638" t="s">
        <v>13826</v>
      </c>
      <c r="G638">
        <v>1</v>
      </c>
      <c r="H638" t="s">
        <v>8278</v>
      </c>
      <c r="I638">
        <v>1</v>
      </c>
      <c r="J638" t="s">
        <v>13769</v>
      </c>
      <c r="K638" t="s">
        <v>13770</v>
      </c>
      <c r="L638">
        <v>270103</v>
      </c>
      <c r="M638" t="s">
        <v>13539</v>
      </c>
      <c r="N638">
        <v>270103008</v>
      </c>
      <c r="O638" t="s">
        <v>13734</v>
      </c>
      <c r="P638">
        <v>0</v>
      </c>
      <c r="Q638">
        <v>102498.31059619371</v>
      </c>
      <c r="R638">
        <v>0</v>
      </c>
    </row>
    <row r="639" spans="1:18" x14ac:dyDescent="0.25">
      <c r="A639">
        <v>7</v>
      </c>
      <c r="B639">
        <v>7309</v>
      </c>
      <c r="C639" t="s">
        <v>786</v>
      </c>
      <c r="D639" t="s">
        <v>1452</v>
      </c>
      <c r="E639">
        <v>1</v>
      </c>
      <c r="F639" t="s">
        <v>13826</v>
      </c>
      <c r="G639">
        <v>1</v>
      </c>
      <c r="H639" t="s">
        <v>8278</v>
      </c>
      <c r="I639">
        <v>1</v>
      </c>
      <c r="J639" t="s">
        <v>13769</v>
      </c>
      <c r="K639" t="s">
        <v>13771</v>
      </c>
      <c r="L639">
        <v>270103</v>
      </c>
      <c r="M639" t="s">
        <v>13539</v>
      </c>
      <c r="N639">
        <v>270103008</v>
      </c>
      <c r="O639" t="s">
        <v>13734</v>
      </c>
      <c r="P639">
        <v>0</v>
      </c>
      <c r="Q639">
        <v>20390.785796194057</v>
      </c>
      <c r="R639">
        <v>0</v>
      </c>
    </row>
    <row r="640" spans="1:18" x14ac:dyDescent="0.25">
      <c r="A640">
        <v>7</v>
      </c>
      <c r="B640">
        <v>7309</v>
      </c>
      <c r="C640" t="s">
        <v>786</v>
      </c>
      <c r="D640" t="s">
        <v>1452</v>
      </c>
      <c r="E640">
        <v>2</v>
      </c>
      <c r="F640" t="s">
        <v>13827</v>
      </c>
      <c r="G640">
        <v>2</v>
      </c>
      <c r="H640" t="s">
        <v>13773</v>
      </c>
      <c r="I640">
        <v>1</v>
      </c>
      <c r="J640" t="s">
        <v>13769</v>
      </c>
      <c r="K640" t="s">
        <v>13774</v>
      </c>
      <c r="L640">
        <v>270103</v>
      </c>
      <c r="M640" t="s">
        <v>13539</v>
      </c>
      <c r="N640">
        <v>270103008</v>
      </c>
      <c r="O640" t="s">
        <v>13734</v>
      </c>
      <c r="P640">
        <v>0</v>
      </c>
      <c r="Q640">
        <v>102498.31059619371</v>
      </c>
      <c r="R640">
        <v>0</v>
      </c>
    </row>
    <row r="641" spans="1:18" x14ac:dyDescent="0.25">
      <c r="A641">
        <v>7</v>
      </c>
      <c r="B641">
        <v>7309</v>
      </c>
      <c r="C641" t="s">
        <v>786</v>
      </c>
      <c r="D641" t="s">
        <v>1452</v>
      </c>
      <c r="E641">
        <v>2</v>
      </c>
      <c r="F641" t="s">
        <v>13827</v>
      </c>
      <c r="G641">
        <v>2</v>
      </c>
      <c r="H641" t="s">
        <v>13773</v>
      </c>
      <c r="I641">
        <v>1</v>
      </c>
      <c r="J641" t="s">
        <v>13769</v>
      </c>
      <c r="K641" t="s">
        <v>13775</v>
      </c>
      <c r="L641">
        <v>270103</v>
      </c>
      <c r="M641" t="s">
        <v>13539</v>
      </c>
      <c r="N641">
        <v>270103008</v>
      </c>
      <c r="O641" t="s">
        <v>13734</v>
      </c>
      <c r="P641">
        <v>0</v>
      </c>
      <c r="Q641">
        <v>20390.785796194057</v>
      </c>
      <c r="R641">
        <v>0</v>
      </c>
    </row>
    <row r="642" spans="1:18" x14ac:dyDescent="0.25">
      <c r="A642">
        <v>7</v>
      </c>
      <c r="B642">
        <v>7309</v>
      </c>
      <c r="C642" t="s">
        <v>786</v>
      </c>
      <c r="D642" t="s">
        <v>1452</v>
      </c>
      <c r="E642">
        <v>3</v>
      </c>
      <c r="F642" t="s">
        <v>13828</v>
      </c>
      <c r="G642">
        <v>1</v>
      </c>
      <c r="H642" t="s">
        <v>8278</v>
      </c>
      <c r="I642">
        <v>1</v>
      </c>
      <c r="J642" t="s">
        <v>13769</v>
      </c>
      <c r="K642" t="s">
        <v>13777</v>
      </c>
      <c r="L642">
        <v>270103</v>
      </c>
      <c r="M642" t="s">
        <v>13539</v>
      </c>
      <c r="N642">
        <v>270103008</v>
      </c>
      <c r="O642" t="s">
        <v>13734</v>
      </c>
      <c r="P642">
        <v>0</v>
      </c>
      <c r="Q642">
        <v>122889.09639238776</v>
      </c>
      <c r="R642">
        <v>0</v>
      </c>
    </row>
    <row r="643" spans="1:18" x14ac:dyDescent="0.25">
      <c r="A643">
        <v>7</v>
      </c>
      <c r="B643">
        <v>7309</v>
      </c>
      <c r="C643" t="s">
        <v>786</v>
      </c>
      <c r="D643" t="s">
        <v>1452</v>
      </c>
      <c r="E643">
        <v>4</v>
      </c>
      <c r="F643" t="s">
        <v>13829</v>
      </c>
      <c r="G643">
        <v>1</v>
      </c>
      <c r="H643" t="s">
        <v>8278</v>
      </c>
      <c r="I643">
        <v>1</v>
      </c>
      <c r="J643" t="s">
        <v>13769</v>
      </c>
      <c r="K643" t="s">
        <v>13780</v>
      </c>
      <c r="L643">
        <v>270103</v>
      </c>
      <c r="M643" t="s">
        <v>13539</v>
      </c>
      <c r="N643">
        <v>270103008</v>
      </c>
      <c r="O643" t="s">
        <v>13734</v>
      </c>
      <c r="P643">
        <v>0</v>
      </c>
      <c r="Q643">
        <v>102498.31059619371</v>
      </c>
      <c r="R643">
        <v>0</v>
      </c>
    </row>
    <row r="644" spans="1:18" x14ac:dyDescent="0.25">
      <c r="A644">
        <v>7</v>
      </c>
      <c r="B644">
        <v>7309</v>
      </c>
      <c r="C644" t="s">
        <v>786</v>
      </c>
      <c r="D644" t="s">
        <v>1452</v>
      </c>
      <c r="E644">
        <v>4</v>
      </c>
      <c r="F644" t="s">
        <v>13829</v>
      </c>
      <c r="G644">
        <v>1</v>
      </c>
      <c r="H644" t="s">
        <v>8278</v>
      </c>
      <c r="I644">
        <v>1</v>
      </c>
      <c r="J644" t="s">
        <v>13769</v>
      </c>
      <c r="K644" t="s">
        <v>13781</v>
      </c>
      <c r="L644">
        <v>270103</v>
      </c>
      <c r="M644" t="s">
        <v>13539</v>
      </c>
      <c r="N644">
        <v>270103008</v>
      </c>
      <c r="O644" t="s">
        <v>13734</v>
      </c>
      <c r="P644">
        <v>0</v>
      </c>
      <c r="Q644">
        <v>20390.785796194057</v>
      </c>
      <c r="R644">
        <v>0</v>
      </c>
    </row>
    <row r="645" spans="1:18" x14ac:dyDescent="0.25">
      <c r="A645">
        <v>7</v>
      </c>
      <c r="B645">
        <v>7401</v>
      </c>
      <c r="C645" t="s">
        <v>786</v>
      </c>
      <c r="D645" t="s">
        <v>1455</v>
      </c>
      <c r="E645">
        <v>1</v>
      </c>
      <c r="F645" t="s">
        <v>13826</v>
      </c>
      <c r="G645">
        <v>1</v>
      </c>
      <c r="H645" t="s">
        <v>8278</v>
      </c>
      <c r="I645">
        <v>1</v>
      </c>
      <c r="J645" t="s">
        <v>13769</v>
      </c>
      <c r="K645" t="s">
        <v>13770</v>
      </c>
      <c r="L645">
        <v>270103</v>
      </c>
      <c r="M645" t="s">
        <v>13539</v>
      </c>
      <c r="N645">
        <v>270103008</v>
      </c>
      <c r="O645" t="s">
        <v>13734</v>
      </c>
      <c r="P645">
        <v>20679.786859162599</v>
      </c>
      <c r="Q645">
        <v>16317.667004987406</v>
      </c>
      <c r="R645">
        <v>23158.252651551928</v>
      </c>
    </row>
    <row r="646" spans="1:18" x14ac:dyDescent="0.25">
      <c r="A646">
        <v>7</v>
      </c>
      <c r="B646">
        <v>7401</v>
      </c>
      <c r="C646" t="s">
        <v>786</v>
      </c>
      <c r="D646" t="s">
        <v>1455</v>
      </c>
      <c r="E646">
        <v>1</v>
      </c>
      <c r="F646" t="s">
        <v>13826</v>
      </c>
      <c r="G646">
        <v>1</v>
      </c>
      <c r="H646" t="s">
        <v>8278</v>
      </c>
      <c r="I646">
        <v>1</v>
      </c>
      <c r="J646" t="s">
        <v>13769</v>
      </c>
      <c r="K646" t="s">
        <v>13771</v>
      </c>
      <c r="L646">
        <v>270103</v>
      </c>
      <c r="M646" t="s">
        <v>13539</v>
      </c>
      <c r="N646">
        <v>270103008</v>
      </c>
      <c r="O646" t="s">
        <v>13734</v>
      </c>
      <c r="P646">
        <v>4622.6787830896883</v>
      </c>
      <c r="Q646">
        <v>2745.2081227912004</v>
      </c>
      <c r="R646">
        <v>9181.9627850469315</v>
      </c>
    </row>
    <row r="647" spans="1:18" x14ac:dyDescent="0.25">
      <c r="A647">
        <v>7</v>
      </c>
      <c r="B647">
        <v>7401</v>
      </c>
      <c r="C647" t="s">
        <v>786</v>
      </c>
      <c r="D647" t="s">
        <v>1455</v>
      </c>
      <c r="E647">
        <v>2</v>
      </c>
      <c r="F647" t="s">
        <v>13827</v>
      </c>
      <c r="G647">
        <v>2</v>
      </c>
      <c r="H647" t="s">
        <v>13773</v>
      </c>
      <c r="I647">
        <v>1</v>
      </c>
      <c r="J647" t="s">
        <v>13769</v>
      </c>
      <c r="K647" t="s">
        <v>13774</v>
      </c>
      <c r="L647">
        <v>270103</v>
      </c>
      <c r="M647" t="s">
        <v>13539</v>
      </c>
      <c r="N647">
        <v>270103008</v>
      </c>
      <c r="O647" t="s">
        <v>13734</v>
      </c>
      <c r="P647">
        <v>17853.214731918801</v>
      </c>
      <c r="Q647">
        <v>16317.667004987406</v>
      </c>
      <c r="R647">
        <v>23158.252651551928</v>
      </c>
    </row>
    <row r="648" spans="1:18" x14ac:dyDescent="0.25">
      <c r="A648">
        <v>7</v>
      </c>
      <c r="B648">
        <v>7401</v>
      </c>
      <c r="C648" t="s">
        <v>786</v>
      </c>
      <c r="D648" t="s">
        <v>1455</v>
      </c>
      <c r="E648">
        <v>2</v>
      </c>
      <c r="F648" t="s">
        <v>13827</v>
      </c>
      <c r="G648">
        <v>2</v>
      </c>
      <c r="H648" t="s">
        <v>13773</v>
      </c>
      <c r="I648">
        <v>1</v>
      </c>
      <c r="J648" t="s">
        <v>13769</v>
      </c>
      <c r="K648" t="s">
        <v>13775</v>
      </c>
      <c r="L648">
        <v>270103</v>
      </c>
      <c r="M648" t="s">
        <v>13539</v>
      </c>
      <c r="N648">
        <v>270103008</v>
      </c>
      <c r="O648" t="s">
        <v>13734</v>
      </c>
      <c r="P648">
        <v>7449.250910333486</v>
      </c>
      <c r="Q648">
        <v>2745.2081227912004</v>
      </c>
      <c r="R648">
        <v>9181.9627850469315</v>
      </c>
    </row>
    <row r="649" spans="1:18" x14ac:dyDescent="0.25">
      <c r="A649">
        <v>7</v>
      </c>
      <c r="B649">
        <v>7401</v>
      </c>
      <c r="C649" t="s">
        <v>786</v>
      </c>
      <c r="D649" t="s">
        <v>1455</v>
      </c>
      <c r="E649">
        <v>3</v>
      </c>
      <c r="F649" t="s">
        <v>13828</v>
      </c>
      <c r="G649">
        <v>1</v>
      </c>
      <c r="H649" t="s">
        <v>8278</v>
      </c>
      <c r="I649">
        <v>1</v>
      </c>
      <c r="J649" t="s">
        <v>13769</v>
      </c>
      <c r="K649" t="s">
        <v>13777</v>
      </c>
      <c r="L649">
        <v>270103</v>
      </c>
      <c r="M649" t="s">
        <v>13539</v>
      </c>
      <c r="N649">
        <v>270103008</v>
      </c>
      <c r="O649" t="s">
        <v>13734</v>
      </c>
      <c r="P649">
        <v>24296.560487789251</v>
      </c>
      <c r="Q649">
        <v>17796.932342704484</v>
      </c>
      <c r="R649">
        <v>29910.735464021676</v>
      </c>
    </row>
    <row r="650" spans="1:18" x14ac:dyDescent="0.25">
      <c r="A650">
        <v>7</v>
      </c>
      <c r="B650">
        <v>7401</v>
      </c>
      <c r="C650" t="s">
        <v>786</v>
      </c>
      <c r="D650" t="s">
        <v>1455</v>
      </c>
      <c r="E650">
        <v>3</v>
      </c>
      <c r="F650" t="s">
        <v>13828</v>
      </c>
      <c r="G650">
        <v>1</v>
      </c>
      <c r="H650" t="s">
        <v>8278</v>
      </c>
      <c r="I650">
        <v>1</v>
      </c>
      <c r="J650" t="s">
        <v>13769</v>
      </c>
      <c r="K650" t="s">
        <v>13778</v>
      </c>
      <c r="L650">
        <v>270103</v>
      </c>
      <c r="M650" t="s">
        <v>13539</v>
      </c>
      <c r="N650">
        <v>270103008</v>
      </c>
      <c r="O650" t="s">
        <v>13734</v>
      </c>
      <c r="P650">
        <v>1005.9051544630368</v>
      </c>
      <c r="Q650">
        <v>1265.9427850741235</v>
      </c>
      <c r="R650">
        <v>2429.4799725771741</v>
      </c>
    </row>
    <row r="651" spans="1:18" x14ac:dyDescent="0.25">
      <c r="A651">
        <v>7</v>
      </c>
      <c r="B651">
        <v>7401</v>
      </c>
      <c r="C651" t="s">
        <v>786</v>
      </c>
      <c r="D651" t="s">
        <v>1455</v>
      </c>
      <c r="E651">
        <v>4</v>
      </c>
      <c r="F651" t="s">
        <v>13829</v>
      </c>
      <c r="G651">
        <v>1</v>
      </c>
      <c r="H651" t="s">
        <v>8278</v>
      </c>
      <c r="I651">
        <v>1</v>
      </c>
      <c r="J651" t="s">
        <v>13769</v>
      </c>
      <c r="K651" t="s">
        <v>13780</v>
      </c>
      <c r="L651">
        <v>270103</v>
      </c>
      <c r="M651" t="s">
        <v>13539</v>
      </c>
      <c r="N651">
        <v>270103008</v>
      </c>
      <c r="O651" t="s">
        <v>13734</v>
      </c>
      <c r="P651">
        <v>20679.786859162599</v>
      </c>
      <c r="Q651">
        <v>16317.667004987406</v>
      </c>
      <c r="R651">
        <v>23158.252651551928</v>
      </c>
    </row>
    <row r="652" spans="1:18" x14ac:dyDescent="0.25">
      <c r="A652">
        <v>7</v>
      </c>
      <c r="B652">
        <v>7401</v>
      </c>
      <c r="C652" t="s">
        <v>786</v>
      </c>
      <c r="D652" t="s">
        <v>1455</v>
      </c>
      <c r="E652">
        <v>4</v>
      </c>
      <c r="F652" t="s">
        <v>13829</v>
      </c>
      <c r="G652">
        <v>1</v>
      </c>
      <c r="H652" t="s">
        <v>8278</v>
      </c>
      <c r="I652">
        <v>1</v>
      </c>
      <c r="J652" t="s">
        <v>13769</v>
      </c>
      <c r="K652" t="s">
        <v>13781</v>
      </c>
      <c r="L652">
        <v>270103</v>
      </c>
      <c r="M652" t="s">
        <v>13539</v>
      </c>
      <c r="N652">
        <v>270103008</v>
      </c>
      <c r="O652" t="s">
        <v>13734</v>
      </c>
      <c r="P652">
        <v>4622.6787830896883</v>
      </c>
      <c r="Q652">
        <v>2745.2081227912004</v>
      </c>
      <c r="R652">
        <v>9181.9627850469315</v>
      </c>
    </row>
    <row r="653" spans="1:18" x14ac:dyDescent="0.25">
      <c r="A653">
        <v>7</v>
      </c>
      <c r="B653">
        <v>7402</v>
      </c>
      <c r="C653" t="s">
        <v>786</v>
      </c>
      <c r="D653" t="s">
        <v>1458</v>
      </c>
      <c r="E653">
        <v>1</v>
      </c>
      <c r="F653" t="s">
        <v>13826</v>
      </c>
      <c r="G653">
        <v>1</v>
      </c>
      <c r="H653" t="s">
        <v>8278</v>
      </c>
      <c r="I653">
        <v>1</v>
      </c>
      <c r="J653" t="s">
        <v>13769</v>
      </c>
      <c r="K653" t="s">
        <v>13770</v>
      </c>
      <c r="L653">
        <v>270103</v>
      </c>
      <c r="M653" t="s">
        <v>13539</v>
      </c>
      <c r="N653">
        <v>270103008</v>
      </c>
      <c r="O653" t="s">
        <v>13734</v>
      </c>
      <c r="P653">
        <v>0</v>
      </c>
      <c r="Q653">
        <v>41277.025369180446</v>
      </c>
      <c r="R653">
        <v>0</v>
      </c>
    </row>
    <row r="654" spans="1:18" x14ac:dyDescent="0.25">
      <c r="A654">
        <v>7</v>
      </c>
      <c r="B654">
        <v>7402</v>
      </c>
      <c r="C654" t="s">
        <v>786</v>
      </c>
      <c r="D654" t="s">
        <v>1458</v>
      </c>
      <c r="E654">
        <v>1</v>
      </c>
      <c r="F654" t="s">
        <v>13826</v>
      </c>
      <c r="G654">
        <v>1</v>
      </c>
      <c r="H654" t="s">
        <v>8278</v>
      </c>
      <c r="I654">
        <v>1</v>
      </c>
      <c r="J654" t="s">
        <v>13769</v>
      </c>
      <c r="K654" t="s">
        <v>13771</v>
      </c>
      <c r="L654">
        <v>270103</v>
      </c>
      <c r="M654" t="s">
        <v>13539</v>
      </c>
      <c r="N654">
        <v>270103008</v>
      </c>
      <c r="O654" t="s">
        <v>13734</v>
      </c>
      <c r="P654">
        <v>0</v>
      </c>
      <c r="Q654">
        <v>13231.26726553552</v>
      </c>
      <c r="R654">
        <v>0</v>
      </c>
    </row>
    <row r="655" spans="1:18" x14ac:dyDescent="0.25">
      <c r="A655">
        <v>7</v>
      </c>
      <c r="B655">
        <v>7402</v>
      </c>
      <c r="C655" t="s">
        <v>786</v>
      </c>
      <c r="D655" t="s">
        <v>1458</v>
      </c>
      <c r="E655">
        <v>2</v>
      </c>
      <c r="F655" t="s">
        <v>13827</v>
      </c>
      <c r="G655">
        <v>2</v>
      </c>
      <c r="H655" t="s">
        <v>13773</v>
      </c>
      <c r="I655">
        <v>1</v>
      </c>
      <c r="J655" t="s">
        <v>13769</v>
      </c>
      <c r="K655" t="s">
        <v>13774</v>
      </c>
      <c r="L655">
        <v>270103</v>
      </c>
      <c r="M655" t="s">
        <v>13539</v>
      </c>
      <c r="N655">
        <v>270103008</v>
      </c>
      <c r="O655" t="s">
        <v>13734</v>
      </c>
      <c r="P655">
        <v>0</v>
      </c>
      <c r="Q655">
        <v>37890.092084993194</v>
      </c>
      <c r="R655">
        <v>0</v>
      </c>
    </row>
    <row r="656" spans="1:18" x14ac:dyDescent="0.25">
      <c r="A656">
        <v>7</v>
      </c>
      <c r="B656">
        <v>7402</v>
      </c>
      <c r="C656" t="s">
        <v>786</v>
      </c>
      <c r="D656" t="s">
        <v>1458</v>
      </c>
      <c r="E656">
        <v>2</v>
      </c>
      <c r="F656" t="s">
        <v>13827</v>
      </c>
      <c r="G656">
        <v>2</v>
      </c>
      <c r="H656" t="s">
        <v>13773</v>
      </c>
      <c r="I656">
        <v>1</v>
      </c>
      <c r="J656" t="s">
        <v>13769</v>
      </c>
      <c r="K656" t="s">
        <v>13775</v>
      </c>
      <c r="L656">
        <v>270103</v>
      </c>
      <c r="M656" t="s">
        <v>13539</v>
      </c>
      <c r="N656">
        <v>270103008</v>
      </c>
      <c r="O656" t="s">
        <v>13734</v>
      </c>
      <c r="P656">
        <v>0</v>
      </c>
      <c r="Q656">
        <v>16618.200549722766</v>
      </c>
      <c r="R656">
        <v>0</v>
      </c>
    </row>
    <row r="657" spans="1:18" x14ac:dyDescent="0.25">
      <c r="A657">
        <v>7</v>
      </c>
      <c r="B657">
        <v>7402</v>
      </c>
      <c r="C657" t="s">
        <v>786</v>
      </c>
      <c r="D657" t="s">
        <v>1458</v>
      </c>
      <c r="E657">
        <v>3</v>
      </c>
      <c r="F657" t="s">
        <v>13828</v>
      </c>
      <c r="G657">
        <v>1</v>
      </c>
      <c r="H657" t="s">
        <v>8278</v>
      </c>
      <c r="I657">
        <v>1</v>
      </c>
      <c r="J657" t="s">
        <v>13769</v>
      </c>
      <c r="K657" t="s">
        <v>13777</v>
      </c>
      <c r="L657">
        <v>270103</v>
      </c>
      <c r="M657" t="s">
        <v>13539</v>
      </c>
      <c r="N657">
        <v>270103008</v>
      </c>
      <c r="O657" t="s">
        <v>13734</v>
      </c>
      <c r="P657">
        <v>0</v>
      </c>
      <c r="Q657">
        <v>52086.361589846383</v>
      </c>
      <c r="R657">
        <v>0</v>
      </c>
    </row>
    <row r="658" spans="1:18" x14ac:dyDescent="0.25">
      <c r="A658">
        <v>7</v>
      </c>
      <c r="B658">
        <v>7402</v>
      </c>
      <c r="C658" t="s">
        <v>786</v>
      </c>
      <c r="D658" t="s">
        <v>1458</v>
      </c>
      <c r="E658">
        <v>3</v>
      </c>
      <c r="F658" t="s">
        <v>13828</v>
      </c>
      <c r="G658">
        <v>1</v>
      </c>
      <c r="H658" t="s">
        <v>8278</v>
      </c>
      <c r="I658">
        <v>1</v>
      </c>
      <c r="J658" t="s">
        <v>13769</v>
      </c>
      <c r="K658" t="s">
        <v>13778</v>
      </c>
      <c r="L658">
        <v>270103</v>
      </c>
      <c r="M658" t="s">
        <v>13539</v>
      </c>
      <c r="N658">
        <v>270103008</v>
      </c>
      <c r="O658" t="s">
        <v>13734</v>
      </c>
      <c r="P658">
        <v>0</v>
      </c>
      <c r="Q658">
        <v>2421.9310448695865</v>
      </c>
      <c r="R658">
        <v>0</v>
      </c>
    </row>
    <row r="659" spans="1:18" x14ac:dyDescent="0.25">
      <c r="A659">
        <v>7</v>
      </c>
      <c r="B659">
        <v>7402</v>
      </c>
      <c r="C659" t="s">
        <v>786</v>
      </c>
      <c r="D659" t="s">
        <v>1458</v>
      </c>
      <c r="E659">
        <v>4</v>
      </c>
      <c r="F659" t="s">
        <v>13829</v>
      </c>
      <c r="G659">
        <v>1</v>
      </c>
      <c r="H659" t="s">
        <v>8278</v>
      </c>
      <c r="I659">
        <v>1</v>
      </c>
      <c r="J659" t="s">
        <v>13769</v>
      </c>
      <c r="K659" t="s">
        <v>13780</v>
      </c>
      <c r="L659">
        <v>270103</v>
      </c>
      <c r="M659" t="s">
        <v>13539</v>
      </c>
      <c r="N659">
        <v>270103008</v>
      </c>
      <c r="O659" t="s">
        <v>13734</v>
      </c>
      <c r="P659">
        <v>0</v>
      </c>
      <c r="Q659">
        <v>41277.025369180446</v>
      </c>
      <c r="R659">
        <v>0</v>
      </c>
    </row>
    <row r="660" spans="1:18" x14ac:dyDescent="0.25">
      <c r="A660">
        <v>7</v>
      </c>
      <c r="B660">
        <v>7402</v>
      </c>
      <c r="C660" t="s">
        <v>786</v>
      </c>
      <c r="D660" t="s">
        <v>1458</v>
      </c>
      <c r="E660">
        <v>4</v>
      </c>
      <c r="F660" t="s">
        <v>13829</v>
      </c>
      <c r="G660">
        <v>1</v>
      </c>
      <c r="H660" t="s">
        <v>8278</v>
      </c>
      <c r="I660">
        <v>1</v>
      </c>
      <c r="J660" t="s">
        <v>13769</v>
      </c>
      <c r="K660" t="s">
        <v>13781</v>
      </c>
      <c r="L660">
        <v>270103</v>
      </c>
      <c r="M660" t="s">
        <v>13539</v>
      </c>
      <c r="N660">
        <v>270103008</v>
      </c>
      <c r="O660" t="s">
        <v>13734</v>
      </c>
      <c r="P660">
        <v>0</v>
      </c>
      <c r="Q660">
        <v>13231.26726553552</v>
      </c>
      <c r="R660">
        <v>0</v>
      </c>
    </row>
    <row r="661" spans="1:18" x14ac:dyDescent="0.25">
      <c r="A661">
        <v>7</v>
      </c>
      <c r="B661">
        <v>7403</v>
      </c>
      <c r="C661" t="s">
        <v>786</v>
      </c>
      <c r="D661" t="s">
        <v>1461</v>
      </c>
      <c r="E661">
        <v>1</v>
      </c>
      <c r="F661" t="s">
        <v>13826</v>
      </c>
      <c r="G661">
        <v>1</v>
      </c>
      <c r="H661" t="s">
        <v>8278</v>
      </c>
      <c r="I661">
        <v>1</v>
      </c>
      <c r="J661" t="s">
        <v>13769</v>
      </c>
      <c r="K661" t="s">
        <v>13770</v>
      </c>
      <c r="L661">
        <v>270103</v>
      </c>
      <c r="M661" t="s">
        <v>13539</v>
      </c>
      <c r="N661">
        <v>270103008</v>
      </c>
      <c r="O661" t="s">
        <v>13734</v>
      </c>
      <c r="P661">
        <v>0</v>
      </c>
      <c r="Q661">
        <v>5528.4402741037484</v>
      </c>
      <c r="R661">
        <v>0</v>
      </c>
    </row>
    <row r="662" spans="1:18" x14ac:dyDescent="0.25">
      <c r="A662">
        <v>7</v>
      </c>
      <c r="B662">
        <v>7403</v>
      </c>
      <c r="C662" t="s">
        <v>786</v>
      </c>
      <c r="D662" t="s">
        <v>1461</v>
      </c>
      <c r="E662">
        <v>2</v>
      </c>
      <c r="F662" t="s">
        <v>13827</v>
      </c>
      <c r="G662">
        <v>2</v>
      </c>
      <c r="H662" t="s">
        <v>13773</v>
      </c>
      <c r="I662">
        <v>1</v>
      </c>
      <c r="J662" t="s">
        <v>13769</v>
      </c>
      <c r="K662" t="s">
        <v>13774</v>
      </c>
      <c r="L662">
        <v>270103</v>
      </c>
      <c r="M662" t="s">
        <v>13539</v>
      </c>
      <c r="N662">
        <v>270103008</v>
      </c>
      <c r="O662" t="s">
        <v>13734</v>
      </c>
      <c r="P662">
        <v>0</v>
      </c>
      <c r="Q662">
        <v>5528.4402741037484</v>
      </c>
      <c r="R662">
        <v>0</v>
      </c>
    </row>
    <row r="663" spans="1:18" x14ac:dyDescent="0.25">
      <c r="A663">
        <v>7</v>
      </c>
      <c r="B663">
        <v>7403</v>
      </c>
      <c r="C663" t="s">
        <v>786</v>
      </c>
      <c r="D663" t="s">
        <v>1461</v>
      </c>
      <c r="E663">
        <v>3</v>
      </c>
      <c r="F663" t="s">
        <v>13828</v>
      </c>
      <c r="G663">
        <v>1</v>
      </c>
      <c r="H663" t="s">
        <v>8278</v>
      </c>
      <c r="I663">
        <v>1</v>
      </c>
      <c r="J663" t="s">
        <v>13769</v>
      </c>
      <c r="K663" t="s">
        <v>13777</v>
      </c>
      <c r="L663">
        <v>270103</v>
      </c>
      <c r="M663" t="s">
        <v>13539</v>
      </c>
      <c r="N663">
        <v>270103008</v>
      </c>
      <c r="O663" t="s">
        <v>13734</v>
      </c>
      <c r="P663">
        <v>0</v>
      </c>
      <c r="Q663">
        <v>5528.4402741037484</v>
      </c>
      <c r="R663">
        <v>0</v>
      </c>
    </row>
    <row r="664" spans="1:18" x14ac:dyDescent="0.25">
      <c r="A664">
        <v>7</v>
      </c>
      <c r="B664">
        <v>7403</v>
      </c>
      <c r="C664" t="s">
        <v>786</v>
      </c>
      <c r="D664" t="s">
        <v>1461</v>
      </c>
      <c r="E664">
        <v>4</v>
      </c>
      <c r="F664" t="s">
        <v>13829</v>
      </c>
      <c r="G664">
        <v>1</v>
      </c>
      <c r="H664" t="s">
        <v>8278</v>
      </c>
      <c r="I664">
        <v>1</v>
      </c>
      <c r="J664" t="s">
        <v>13769</v>
      </c>
      <c r="K664" t="s">
        <v>13780</v>
      </c>
      <c r="L664">
        <v>270103</v>
      </c>
      <c r="M664" t="s">
        <v>13539</v>
      </c>
      <c r="N664">
        <v>270103008</v>
      </c>
      <c r="O664" t="s">
        <v>13734</v>
      </c>
      <c r="P664">
        <v>0</v>
      </c>
      <c r="Q664">
        <v>5528.4402741037484</v>
      </c>
      <c r="R664">
        <v>0</v>
      </c>
    </row>
    <row r="665" spans="1:18" x14ac:dyDescent="0.25">
      <c r="A665">
        <v>7</v>
      </c>
      <c r="B665">
        <v>7404</v>
      </c>
      <c r="C665" t="s">
        <v>786</v>
      </c>
      <c r="D665" t="s">
        <v>1464</v>
      </c>
      <c r="E665">
        <v>1</v>
      </c>
      <c r="F665" t="s">
        <v>13826</v>
      </c>
      <c r="G665">
        <v>1</v>
      </c>
      <c r="H665" t="s">
        <v>8278</v>
      </c>
      <c r="I665">
        <v>1</v>
      </c>
      <c r="J665" t="s">
        <v>13769</v>
      </c>
      <c r="K665" t="s">
        <v>13770</v>
      </c>
      <c r="L665">
        <v>270103</v>
      </c>
      <c r="M665" t="s">
        <v>13539</v>
      </c>
      <c r="N665">
        <v>270103008</v>
      </c>
      <c r="O665" t="s">
        <v>13734</v>
      </c>
      <c r="P665">
        <v>19654.106881931635</v>
      </c>
      <c r="Q665">
        <v>29041.032208783385</v>
      </c>
      <c r="R665">
        <v>12824.731408230848</v>
      </c>
    </row>
    <row r="666" spans="1:18" x14ac:dyDescent="0.25">
      <c r="A666">
        <v>7</v>
      </c>
      <c r="B666">
        <v>7404</v>
      </c>
      <c r="C666" t="s">
        <v>786</v>
      </c>
      <c r="D666" t="s">
        <v>1464</v>
      </c>
      <c r="E666">
        <v>1</v>
      </c>
      <c r="F666" t="s">
        <v>13826</v>
      </c>
      <c r="G666">
        <v>1</v>
      </c>
      <c r="H666" t="s">
        <v>8278</v>
      </c>
      <c r="I666">
        <v>1</v>
      </c>
      <c r="J666" t="s">
        <v>13769</v>
      </c>
      <c r="K666" t="s">
        <v>13771</v>
      </c>
      <c r="L666">
        <v>270103</v>
      </c>
      <c r="M666" t="s">
        <v>13539</v>
      </c>
      <c r="N666">
        <v>270103008</v>
      </c>
      <c r="O666" t="s">
        <v>13734</v>
      </c>
      <c r="P666">
        <v>1339.0183725776703</v>
      </c>
      <c r="Q666">
        <v>3906.9603006882157</v>
      </c>
      <c r="R666">
        <v>1996.6171298679019</v>
      </c>
    </row>
    <row r="667" spans="1:18" x14ac:dyDescent="0.25">
      <c r="A667">
        <v>7</v>
      </c>
      <c r="B667">
        <v>7404</v>
      </c>
      <c r="C667" t="s">
        <v>786</v>
      </c>
      <c r="D667" t="s">
        <v>1464</v>
      </c>
      <c r="E667">
        <v>2</v>
      </c>
      <c r="F667" t="s">
        <v>13827</v>
      </c>
      <c r="G667">
        <v>2</v>
      </c>
      <c r="H667" t="s">
        <v>13773</v>
      </c>
      <c r="I667">
        <v>1</v>
      </c>
      <c r="J667" t="s">
        <v>13769</v>
      </c>
      <c r="K667" t="s">
        <v>13774</v>
      </c>
      <c r="L667">
        <v>270103</v>
      </c>
      <c r="M667" t="s">
        <v>13539</v>
      </c>
      <c r="N667">
        <v>270103008</v>
      </c>
      <c r="O667" t="s">
        <v>13734</v>
      </c>
      <c r="P667">
        <v>17826.43064172276</v>
      </c>
      <c r="Q667">
        <v>27830.178265222858</v>
      </c>
      <c r="R667">
        <v>6016.5420904460716</v>
      </c>
    </row>
    <row r="668" spans="1:18" x14ac:dyDescent="0.25">
      <c r="A668">
        <v>7</v>
      </c>
      <c r="B668">
        <v>7404</v>
      </c>
      <c r="C668" t="s">
        <v>786</v>
      </c>
      <c r="D668" t="s">
        <v>1464</v>
      </c>
      <c r="E668">
        <v>2</v>
      </c>
      <c r="F668" t="s">
        <v>13827</v>
      </c>
      <c r="G668">
        <v>2</v>
      </c>
      <c r="H668" t="s">
        <v>13773</v>
      </c>
      <c r="I668">
        <v>1</v>
      </c>
      <c r="J668" t="s">
        <v>13769</v>
      </c>
      <c r="K668" t="s">
        <v>13775</v>
      </c>
      <c r="L668">
        <v>270103</v>
      </c>
      <c r="M668" t="s">
        <v>13539</v>
      </c>
      <c r="N668">
        <v>270103008</v>
      </c>
      <c r="O668" t="s">
        <v>13734</v>
      </c>
      <c r="P668">
        <v>3166.6946127865476</v>
      </c>
      <c r="Q668">
        <v>5117.8142442487406</v>
      </c>
      <c r="R668">
        <v>8804.8064476526779</v>
      </c>
    </row>
    <row r="669" spans="1:18" x14ac:dyDescent="0.25">
      <c r="A669">
        <v>7</v>
      </c>
      <c r="B669">
        <v>7404</v>
      </c>
      <c r="C669" t="s">
        <v>786</v>
      </c>
      <c r="D669" t="s">
        <v>1464</v>
      </c>
      <c r="E669">
        <v>3</v>
      </c>
      <c r="F669" t="s">
        <v>13828</v>
      </c>
      <c r="G669">
        <v>1</v>
      </c>
      <c r="H669" t="s">
        <v>8278</v>
      </c>
      <c r="I669">
        <v>1</v>
      </c>
      <c r="J669" t="s">
        <v>13769</v>
      </c>
      <c r="K669" t="s">
        <v>13777</v>
      </c>
      <c r="L669">
        <v>270103</v>
      </c>
      <c r="M669" t="s">
        <v>13539</v>
      </c>
      <c r="N669">
        <v>270103008</v>
      </c>
      <c r="O669" t="s">
        <v>13734</v>
      </c>
      <c r="P669">
        <v>20993.125254509305</v>
      </c>
      <c r="Q669">
        <v>32947.992509471595</v>
      </c>
      <c r="R669">
        <v>14821.348538098749</v>
      </c>
    </row>
    <row r="670" spans="1:18" x14ac:dyDescent="0.25">
      <c r="A670">
        <v>7</v>
      </c>
      <c r="B670">
        <v>7404</v>
      </c>
      <c r="C670" t="s">
        <v>786</v>
      </c>
      <c r="D670" t="s">
        <v>1464</v>
      </c>
      <c r="E670">
        <v>4</v>
      </c>
      <c r="F670" t="s">
        <v>13829</v>
      </c>
      <c r="G670">
        <v>1</v>
      </c>
      <c r="H670" t="s">
        <v>8278</v>
      </c>
      <c r="I670">
        <v>1</v>
      </c>
      <c r="J670" t="s">
        <v>13769</v>
      </c>
      <c r="K670" t="s">
        <v>13780</v>
      </c>
      <c r="L670">
        <v>270103</v>
      </c>
      <c r="M670" t="s">
        <v>13539</v>
      </c>
      <c r="N670">
        <v>270103008</v>
      </c>
      <c r="O670" t="s">
        <v>13734</v>
      </c>
      <c r="P670">
        <v>19654.106881931635</v>
      </c>
      <c r="Q670">
        <v>29041.032208783385</v>
      </c>
      <c r="R670">
        <v>12824.731408230848</v>
      </c>
    </row>
    <row r="671" spans="1:18" x14ac:dyDescent="0.25">
      <c r="A671">
        <v>7</v>
      </c>
      <c r="B671">
        <v>7404</v>
      </c>
      <c r="C671" t="s">
        <v>786</v>
      </c>
      <c r="D671" t="s">
        <v>1464</v>
      </c>
      <c r="E671">
        <v>4</v>
      </c>
      <c r="F671" t="s">
        <v>13829</v>
      </c>
      <c r="G671">
        <v>1</v>
      </c>
      <c r="H671" t="s">
        <v>8278</v>
      </c>
      <c r="I671">
        <v>1</v>
      </c>
      <c r="J671" t="s">
        <v>13769</v>
      </c>
      <c r="K671" t="s">
        <v>13781</v>
      </c>
      <c r="L671">
        <v>270103</v>
      </c>
      <c r="M671" t="s">
        <v>13539</v>
      </c>
      <c r="N671">
        <v>270103008</v>
      </c>
      <c r="O671" t="s">
        <v>13734</v>
      </c>
      <c r="P671">
        <v>1339.0183725776703</v>
      </c>
      <c r="Q671">
        <v>3906.9603006882157</v>
      </c>
      <c r="R671">
        <v>1996.6171298679019</v>
      </c>
    </row>
    <row r="672" spans="1:18" x14ac:dyDescent="0.25">
      <c r="A672">
        <v>7</v>
      </c>
      <c r="B672">
        <v>7405</v>
      </c>
      <c r="C672" t="s">
        <v>786</v>
      </c>
      <c r="D672" t="s">
        <v>1467</v>
      </c>
      <c r="E672">
        <v>1</v>
      </c>
      <c r="F672" t="s">
        <v>13826</v>
      </c>
      <c r="G672">
        <v>1</v>
      </c>
      <c r="H672" t="s">
        <v>8278</v>
      </c>
      <c r="I672">
        <v>1</v>
      </c>
      <c r="J672" t="s">
        <v>13769</v>
      </c>
      <c r="K672" t="s">
        <v>13770</v>
      </c>
      <c r="L672">
        <v>270103</v>
      </c>
      <c r="M672" t="s">
        <v>13539</v>
      </c>
      <c r="N672">
        <v>270103008</v>
      </c>
      <c r="O672" t="s">
        <v>13734</v>
      </c>
      <c r="P672">
        <v>0</v>
      </c>
      <c r="Q672">
        <v>10669.214296794129</v>
      </c>
      <c r="R672">
        <v>0</v>
      </c>
    </row>
    <row r="673" spans="1:18" x14ac:dyDescent="0.25">
      <c r="A673">
        <v>7</v>
      </c>
      <c r="B673">
        <v>7405</v>
      </c>
      <c r="C673" t="s">
        <v>786</v>
      </c>
      <c r="D673" t="s">
        <v>1467</v>
      </c>
      <c r="E673">
        <v>2</v>
      </c>
      <c r="F673" t="s">
        <v>13827</v>
      </c>
      <c r="G673">
        <v>2</v>
      </c>
      <c r="H673" t="s">
        <v>13773</v>
      </c>
      <c r="I673">
        <v>1</v>
      </c>
      <c r="J673" t="s">
        <v>13769</v>
      </c>
      <c r="K673" t="s">
        <v>13774</v>
      </c>
      <c r="L673">
        <v>270103</v>
      </c>
      <c r="M673" t="s">
        <v>13539</v>
      </c>
      <c r="N673">
        <v>270103008</v>
      </c>
      <c r="O673" t="s">
        <v>13734</v>
      </c>
      <c r="P673">
        <v>0</v>
      </c>
      <c r="Q673">
        <v>10669.214296794129</v>
      </c>
      <c r="R673">
        <v>0</v>
      </c>
    </row>
    <row r="674" spans="1:18" x14ac:dyDescent="0.25">
      <c r="A674">
        <v>7</v>
      </c>
      <c r="B674">
        <v>7405</v>
      </c>
      <c r="C674" t="s">
        <v>786</v>
      </c>
      <c r="D674" t="s">
        <v>1467</v>
      </c>
      <c r="E674">
        <v>3</v>
      </c>
      <c r="F674" t="s">
        <v>13828</v>
      </c>
      <c r="G674">
        <v>1</v>
      </c>
      <c r="H674" t="s">
        <v>8278</v>
      </c>
      <c r="I674">
        <v>1</v>
      </c>
      <c r="J674" t="s">
        <v>13769</v>
      </c>
      <c r="K674" t="s">
        <v>13777</v>
      </c>
      <c r="L674">
        <v>270103</v>
      </c>
      <c r="M674" t="s">
        <v>13539</v>
      </c>
      <c r="N674">
        <v>270103008</v>
      </c>
      <c r="O674" t="s">
        <v>13734</v>
      </c>
      <c r="P674">
        <v>0</v>
      </c>
      <c r="Q674">
        <v>10669.214296794129</v>
      </c>
      <c r="R674">
        <v>0</v>
      </c>
    </row>
    <row r="675" spans="1:18" x14ac:dyDescent="0.25">
      <c r="A675">
        <v>7</v>
      </c>
      <c r="B675">
        <v>7405</v>
      </c>
      <c r="C675" t="s">
        <v>786</v>
      </c>
      <c r="D675" t="s">
        <v>1467</v>
      </c>
      <c r="E675">
        <v>4</v>
      </c>
      <c r="F675" t="s">
        <v>13829</v>
      </c>
      <c r="G675">
        <v>1</v>
      </c>
      <c r="H675" t="s">
        <v>8278</v>
      </c>
      <c r="I675">
        <v>1</v>
      </c>
      <c r="J675" t="s">
        <v>13769</v>
      </c>
      <c r="K675" t="s">
        <v>13780</v>
      </c>
      <c r="L675">
        <v>270103</v>
      </c>
      <c r="M675" t="s">
        <v>13539</v>
      </c>
      <c r="N675">
        <v>270103008</v>
      </c>
      <c r="O675" t="s">
        <v>13734</v>
      </c>
      <c r="P675">
        <v>0</v>
      </c>
      <c r="Q675">
        <v>10669.214296794129</v>
      </c>
      <c r="R675">
        <v>0</v>
      </c>
    </row>
    <row r="676" spans="1:18" x14ac:dyDescent="0.25">
      <c r="A676">
        <v>7</v>
      </c>
      <c r="B676">
        <v>7406</v>
      </c>
      <c r="C676" t="s">
        <v>786</v>
      </c>
      <c r="D676" t="s">
        <v>1470</v>
      </c>
      <c r="E676">
        <v>1</v>
      </c>
      <c r="F676" t="s">
        <v>13826</v>
      </c>
      <c r="G676">
        <v>1</v>
      </c>
      <c r="H676" t="s">
        <v>8278</v>
      </c>
      <c r="I676">
        <v>1</v>
      </c>
      <c r="J676" t="s">
        <v>13769</v>
      </c>
      <c r="K676" t="s">
        <v>13770</v>
      </c>
      <c r="L676">
        <v>270103</v>
      </c>
      <c r="M676" t="s">
        <v>13539</v>
      </c>
      <c r="N676">
        <v>270103008</v>
      </c>
      <c r="O676" t="s">
        <v>13734</v>
      </c>
      <c r="P676">
        <v>14281.573314306101</v>
      </c>
      <c r="Q676">
        <v>29969.872124190744</v>
      </c>
      <c r="R676">
        <v>6202.6542715297373</v>
      </c>
    </row>
    <row r="677" spans="1:18" x14ac:dyDescent="0.25">
      <c r="A677">
        <v>7</v>
      </c>
      <c r="B677">
        <v>7406</v>
      </c>
      <c r="C677" t="s">
        <v>786</v>
      </c>
      <c r="D677" t="s">
        <v>1470</v>
      </c>
      <c r="E677">
        <v>1</v>
      </c>
      <c r="F677" t="s">
        <v>13826</v>
      </c>
      <c r="G677">
        <v>1</v>
      </c>
      <c r="H677" t="s">
        <v>8278</v>
      </c>
      <c r="I677">
        <v>1</v>
      </c>
      <c r="J677" t="s">
        <v>13769</v>
      </c>
      <c r="K677" t="s">
        <v>13771</v>
      </c>
      <c r="L677">
        <v>270103</v>
      </c>
      <c r="M677" t="s">
        <v>13539</v>
      </c>
      <c r="N677">
        <v>270103008</v>
      </c>
      <c r="O677" t="s">
        <v>13734</v>
      </c>
      <c r="P677">
        <v>2461.6482340349626</v>
      </c>
      <c r="Q677">
        <v>2459.7728006983025</v>
      </c>
      <c r="R677">
        <v>4492.9568868005563</v>
      </c>
    </row>
    <row r="678" spans="1:18" x14ac:dyDescent="0.25">
      <c r="A678">
        <v>7</v>
      </c>
      <c r="B678">
        <v>7406</v>
      </c>
      <c r="C678" t="s">
        <v>786</v>
      </c>
      <c r="D678" t="s">
        <v>1470</v>
      </c>
      <c r="E678">
        <v>2</v>
      </c>
      <c r="F678" t="s">
        <v>13827</v>
      </c>
      <c r="G678">
        <v>2</v>
      </c>
      <c r="H678" t="s">
        <v>13773</v>
      </c>
      <c r="I678">
        <v>1</v>
      </c>
      <c r="J678" t="s">
        <v>13769</v>
      </c>
      <c r="K678" t="s">
        <v>13774</v>
      </c>
      <c r="L678">
        <v>270103</v>
      </c>
      <c r="M678" t="s">
        <v>13539</v>
      </c>
      <c r="N678">
        <v>270103008</v>
      </c>
      <c r="O678" t="s">
        <v>13734</v>
      </c>
      <c r="P678">
        <v>10595.790224759186</v>
      </c>
      <c r="Q678">
        <v>29969.872124190744</v>
      </c>
      <c r="R678">
        <v>6202.6542715297373</v>
      </c>
    </row>
    <row r="679" spans="1:18" x14ac:dyDescent="0.25">
      <c r="A679">
        <v>7</v>
      </c>
      <c r="B679">
        <v>7406</v>
      </c>
      <c r="C679" t="s">
        <v>786</v>
      </c>
      <c r="D679" t="s">
        <v>1470</v>
      </c>
      <c r="E679">
        <v>2</v>
      </c>
      <c r="F679" t="s">
        <v>13827</v>
      </c>
      <c r="G679">
        <v>2</v>
      </c>
      <c r="H679" t="s">
        <v>13773</v>
      </c>
      <c r="I679">
        <v>1</v>
      </c>
      <c r="J679" t="s">
        <v>13769</v>
      </c>
      <c r="K679" t="s">
        <v>13775</v>
      </c>
      <c r="L679">
        <v>270103</v>
      </c>
      <c r="M679" t="s">
        <v>13539</v>
      </c>
      <c r="N679">
        <v>270103008</v>
      </c>
      <c r="O679" t="s">
        <v>13734</v>
      </c>
      <c r="P679">
        <v>6147.4313235818763</v>
      </c>
      <c r="Q679">
        <v>2459.7728006983025</v>
      </c>
      <c r="R679">
        <v>4492.9568868005563</v>
      </c>
    </row>
    <row r="680" spans="1:18" x14ac:dyDescent="0.25">
      <c r="A680">
        <v>7</v>
      </c>
      <c r="B680">
        <v>7406</v>
      </c>
      <c r="C680" t="s">
        <v>786</v>
      </c>
      <c r="D680" t="s">
        <v>1470</v>
      </c>
      <c r="E680">
        <v>3</v>
      </c>
      <c r="F680" t="s">
        <v>13828</v>
      </c>
      <c r="G680">
        <v>1</v>
      </c>
      <c r="H680" t="s">
        <v>8278</v>
      </c>
      <c r="I680">
        <v>1</v>
      </c>
      <c r="J680" t="s">
        <v>13769</v>
      </c>
      <c r="K680" t="s">
        <v>13777</v>
      </c>
      <c r="L680">
        <v>270103</v>
      </c>
      <c r="M680" t="s">
        <v>13539</v>
      </c>
      <c r="N680">
        <v>270103008</v>
      </c>
      <c r="O680" t="s">
        <v>13734</v>
      </c>
      <c r="P680">
        <v>16743.221548341062</v>
      </c>
      <c r="Q680">
        <v>32429.644924889057</v>
      </c>
      <c r="R680">
        <v>10695.611158330292</v>
      </c>
    </row>
    <row r="681" spans="1:18" x14ac:dyDescent="0.25">
      <c r="A681">
        <v>7</v>
      </c>
      <c r="B681">
        <v>7406</v>
      </c>
      <c r="C681" t="s">
        <v>786</v>
      </c>
      <c r="D681" t="s">
        <v>1470</v>
      </c>
      <c r="E681">
        <v>4</v>
      </c>
      <c r="F681" t="s">
        <v>13829</v>
      </c>
      <c r="G681">
        <v>1</v>
      </c>
      <c r="H681" t="s">
        <v>8278</v>
      </c>
      <c r="I681">
        <v>1</v>
      </c>
      <c r="J681" t="s">
        <v>13769</v>
      </c>
      <c r="K681" t="s">
        <v>13780</v>
      </c>
      <c r="L681">
        <v>270103</v>
      </c>
      <c r="M681" t="s">
        <v>13539</v>
      </c>
      <c r="N681">
        <v>270103008</v>
      </c>
      <c r="O681" t="s">
        <v>13734</v>
      </c>
      <c r="P681">
        <v>14281.573314306101</v>
      </c>
      <c r="Q681">
        <v>29969.872124190744</v>
      </c>
      <c r="R681">
        <v>6202.6542715297373</v>
      </c>
    </row>
    <row r="682" spans="1:18" x14ac:dyDescent="0.25">
      <c r="A682">
        <v>7</v>
      </c>
      <c r="B682">
        <v>7406</v>
      </c>
      <c r="C682" t="s">
        <v>786</v>
      </c>
      <c r="D682" t="s">
        <v>1470</v>
      </c>
      <c r="E682">
        <v>4</v>
      </c>
      <c r="F682" t="s">
        <v>13829</v>
      </c>
      <c r="G682">
        <v>1</v>
      </c>
      <c r="H682" t="s">
        <v>8278</v>
      </c>
      <c r="I682">
        <v>1</v>
      </c>
      <c r="J682" t="s">
        <v>13769</v>
      </c>
      <c r="K682" t="s">
        <v>13781</v>
      </c>
      <c r="L682">
        <v>270103</v>
      </c>
      <c r="M682" t="s">
        <v>13539</v>
      </c>
      <c r="N682">
        <v>270103008</v>
      </c>
      <c r="O682" t="s">
        <v>13734</v>
      </c>
      <c r="P682">
        <v>2461.6482340349626</v>
      </c>
      <c r="Q682">
        <v>2459.7728006983025</v>
      </c>
      <c r="R682">
        <v>4492.9568868005563</v>
      </c>
    </row>
    <row r="683" spans="1:18" x14ac:dyDescent="0.25">
      <c r="A683">
        <v>8</v>
      </c>
      <c r="B683">
        <v>8101</v>
      </c>
      <c r="C683" t="s">
        <v>768</v>
      </c>
      <c r="D683" t="s">
        <v>1479</v>
      </c>
      <c r="E683">
        <v>1</v>
      </c>
      <c r="F683" t="s">
        <v>13826</v>
      </c>
      <c r="G683">
        <v>1</v>
      </c>
      <c r="H683" t="s">
        <v>8278</v>
      </c>
      <c r="I683">
        <v>1</v>
      </c>
      <c r="J683" t="s">
        <v>13769</v>
      </c>
      <c r="K683" t="s">
        <v>13770</v>
      </c>
      <c r="L683">
        <v>270103</v>
      </c>
      <c r="M683" t="s">
        <v>13539</v>
      </c>
      <c r="N683">
        <v>270103008</v>
      </c>
      <c r="O683" t="s">
        <v>13734</v>
      </c>
      <c r="P683">
        <v>24505.696689096389</v>
      </c>
      <c r="Q683">
        <v>29040.136010997019</v>
      </c>
      <c r="R683">
        <v>21196.46527915146</v>
      </c>
    </row>
    <row r="684" spans="1:18" x14ac:dyDescent="0.25">
      <c r="A684">
        <v>8</v>
      </c>
      <c r="B684">
        <v>8101</v>
      </c>
      <c r="C684" t="s">
        <v>768</v>
      </c>
      <c r="D684" t="s">
        <v>1479</v>
      </c>
      <c r="E684">
        <v>1</v>
      </c>
      <c r="F684" t="s">
        <v>13826</v>
      </c>
      <c r="G684">
        <v>1</v>
      </c>
      <c r="H684" t="s">
        <v>8278</v>
      </c>
      <c r="I684">
        <v>1</v>
      </c>
      <c r="J684" t="s">
        <v>13769</v>
      </c>
      <c r="K684" t="s">
        <v>13771</v>
      </c>
      <c r="L684">
        <v>270103</v>
      </c>
      <c r="M684" t="s">
        <v>13539</v>
      </c>
      <c r="N684">
        <v>270103008</v>
      </c>
      <c r="O684" t="s">
        <v>13734</v>
      </c>
      <c r="P684">
        <v>8689.7183183753859</v>
      </c>
      <c r="Q684">
        <v>8242.9124498598758</v>
      </c>
      <c r="R684">
        <v>6944.5234010494623</v>
      </c>
    </row>
    <row r="685" spans="1:18" x14ac:dyDescent="0.25">
      <c r="A685">
        <v>8</v>
      </c>
      <c r="B685">
        <v>8101</v>
      </c>
      <c r="C685" t="s">
        <v>768</v>
      </c>
      <c r="D685" t="s">
        <v>1479</v>
      </c>
      <c r="E685">
        <v>2</v>
      </c>
      <c r="F685" t="s">
        <v>13827</v>
      </c>
      <c r="G685">
        <v>2</v>
      </c>
      <c r="H685" t="s">
        <v>13773</v>
      </c>
      <c r="I685">
        <v>1</v>
      </c>
      <c r="J685" t="s">
        <v>13769</v>
      </c>
      <c r="K685" t="s">
        <v>13774</v>
      </c>
      <c r="L685">
        <v>270103</v>
      </c>
      <c r="M685" t="s">
        <v>13539</v>
      </c>
      <c r="N685">
        <v>270103008</v>
      </c>
      <c r="O685" t="s">
        <v>13734</v>
      </c>
      <c r="P685">
        <v>19896.949960697595</v>
      </c>
      <c r="Q685">
        <v>22863.664135269919</v>
      </c>
      <c r="R685">
        <v>13173.98249663635</v>
      </c>
    </row>
    <row r="686" spans="1:18" x14ac:dyDescent="0.25">
      <c r="A686">
        <v>8</v>
      </c>
      <c r="B686">
        <v>8101</v>
      </c>
      <c r="C686" t="s">
        <v>768</v>
      </c>
      <c r="D686" t="s">
        <v>1479</v>
      </c>
      <c r="E686">
        <v>2</v>
      </c>
      <c r="F686" t="s">
        <v>13827</v>
      </c>
      <c r="G686">
        <v>2</v>
      </c>
      <c r="H686" t="s">
        <v>13773</v>
      </c>
      <c r="I686">
        <v>1</v>
      </c>
      <c r="J686" t="s">
        <v>13769</v>
      </c>
      <c r="K686" t="s">
        <v>13775</v>
      </c>
      <c r="L686">
        <v>270103</v>
      </c>
      <c r="M686" t="s">
        <v>13539</v>
      </c>
      <c r="N686">
        <v>270103008</v>
      </c>
      <c r="O686" t="s">
        <v>13734</v>
      </c>
      <c r="P686">
        <v>13298.465046774179</v>
      </c>
      <c r="Q686">
        <v>14419.384325586982</v>
      </c>
      <c r="R686">
        <v>14967.006183564576</v>
      </c>
    </row>
    <row r="687" spans="1:18" x14ac:dyDescent="0.25">
      <c r="A687">
        <v>8</v>
      </c>
      <c r="B687">
        <v>8101</v>
      </c>
      <c r="C687" t="s">
        <v>768</v>
      </c>
      <c r="D687" t="s">
        <v>1479</v>
      </c>
      <c r="E687">
        <v>3</v>
      </c>
      <c r="F687" t="s">
        <v>13828</v>
      </c>
      <c r="G687">
        <v>1</v>
      </c>
      <c r="H687" t="s">
        <v>8278</v>
      </c>
      <c r="I687">
        <v>1</v>
      </c>
      <c r="J687" t="s">
        <v>13769</v>
      </c>
      <c r="K687" t="s">
        <v>13777</v>
      </c>
      <c r="L687">
        <v>270103</v>
      </c>
      <c r="M687" t="s">
        <v>13539</v>
      </c>
      <c r="N687">
        <v>270103008</v>
      </c>
      <c r="O687" t="s">
        <v>13734</v>
      </c>
      <c r="P687">
        <v>32285.845088063299</v>
      </c>
      <c r="Q687">
        <v>36329.440671392018</v>
      </c>
      <c r="R687">
        <v>25526.648615703885</v>
      </c>
    </row>
    <row r="688" spans="1:18" x14ac:dyDescent="0.25">
      <c r="A688">
        <v>8</v>
      </c>
      <c r="B688">
        <v>8101</v>
      </c>
      <c r="C688" t="s">
        <v>768</v>
      </c>
      <c r="D688" t="s">
        <v>1479</v>
      </c>
      <c r="E688">
        <v>3</v>
      </c>
      <c r="F688" t="s">
        <v>13828</v>
      </c>
      <c r="G688">
        <v>1</v>
      </c>
      <c r="H688" t="s">
        <v>8278</v>
      </c>
      <c r="I688">
        <v>1</v>
      </c>
      <c r="J688" t="s">
        <v>13769</v>
      </c>
      <c r="K688" t="s">
        <v>13778</v>
      </c>
      <c r="L688">
        <v>270103</v>
      </c>
      <c r="M688" t="s">
        <v>13539</v>
      </c>
      <c r="N688">
        <v>270103008</v>
      </c>
      <c r="O688" t="s">
        <v>13734</v>
      </c>
      <c r="P688">
        <v>909.56991940847718</v>
      </c>
      <c r="Q688">
        <v>953.60778946487926</v>
      </c>
      <c r="R688">
        <v>2614.3400644970293</v>
      </c>
    </row>
    <row r="689" spans="1:18" x14ac:dyDescent="0.25">
      <c r="A689">
        <v>8</v>
      </c>
      <c r="B689">
        <v>8101</v>
      </c>
      <c r="C689" t="s">
        <v>768</v>
      </c>
      <c r="D689" t="s">
        <v>1479</v>
      </c>
      <c r="E689">
        <v>4</v>
      </c>
      <c r="F689" t="s">
        <v>13829</v>
      </c>
      <c r="G689">
        <v>1</v>
      </c>
      <c r="H689" t="s">
        <v>8278</v>
      </c>
      <c r="I689">
        <v>1</v>
      </c>
      <c r="J689" t="s">
        <v>13769</v>
      </c>
      <c r="K689" t="s">
        <v>13780</v>
      </c>
      <c r="L689">
        <v>270103</v>
      </c>
      <c r="M689" t="s">
        <v>13539</v>
      </c>
      <c r="N689">
        <v>270103008</v>
      </c>
      <c r="O689" t="s">
        <v>13734</v>
      </c>
      <c r="P689">
        <v>24505.696689096389</v>
      </c>
      <c r="Q689">
        <v>29040.136010997019</v>
      </c>
      <c r="R689">
        <v>21196.46527915146</v>
      </c>
    </row>
    <row r="690" spans="1:18" x14ac:dyDescent="0.25">
      <c r="A690">
        <v>8</v>
      </c>
      <c r="B690">
        <v>8101</v>
      </c>
      <c r="C690" t="s">
        <v>768</v>
      </c>
      <c r="D690" t="s">
        <v>1479</v>
      </c>
      <c r="E690">
        <v>4</v>
      </c>
      <c r="F690" t="s">
        <v>13829</v>
      </c>
      <c r="G690">
        <v>1</v>
      </c>
      <c r="H690" t="s">
        <v>8278</v>
      </c>
      <c r="I690">
        <v>1</v>
      </c>
      <c r="J690" t="s">
        <v>13769</v>
      </c>
      <c r="K690" t="s">
        <v>13781</v>
      </c>
      <c r="L690">
        <v>270103</v>
      </c>
      <c r="M690" t="s">
        <v>13539</v>
      </c>
      <c r="N690">
        <v>270103008</v>
      </c>
      <c r="O690" t="s">
        <v>13734</v>
      </c>
      <c r="P690">
        <v>8689.7183183753859</v>
      </c>
      <c r="Q690">
        <v>8242.9124498598758</v>
      </c>
      <c r="R690">
        <v>6944.5234010494623</v>
      </c>
    </row>
    <row r="691" spans="1:18" x14ac:dyDescent="0.25">
      <c r="A691">
        <v>8</v>
      </c>
      <c r="B691">
        <v>8102</v>
      </c>
      <c r="C691" t="s">
        <v>768</v>
      </c>
      <c r="D691" t="s">
        <v>1482</v>
      </c>
      <c r="E691">
        <v>1</v>
      </c>
      <c r="F691" t="s">
        <v>13826</v>
      </c>
      <c r="G691">
        <v>1</v>
      </c>
      <c r="H691" t="s">
        <v>8278</v>
      </c>
      <c r="I691">
        <v>1</v>
      </c>
      <c r="J691" t="s">
        <v>13769</v>
      </c>
      <c r="K691" t="s">
        <v>13770</v>
      </c>
      <c r="L691">
        <v>270103</v>
      </c>
      <c r="M691" t="s">
        <v>13539</v>
      </c>
      <c r="N691">
        <v>270103008</v>
      </c>
      <c r="O691" t="s">
        <v>13734</v>
      </c>
      <c r="P691">
        <v>23865.405958823376</v>
      </c>
      <c r="Q691">
        <v>11649.96746527176</v>
      </c>
      <c r="R691">
        <v>35318.404813246132</v>
      </c>
    </row>
    <row r="692" spans="1:18" x14ac:dyDescent="0.25">
      <c r="A692">
        <v>8</v>
      </c>
      <c r="B692">
        <v>8102</v>
      </c>
      <c r="C692" t="s">
        <v>768</v>
      </c>
      <c r="D692" t="s">
        <v>1482</v>
      </c>
      <c r="E692">
        <v>1</v>
      </c>
      <c r="F692" t="s">
        <v>13826</v>
      </c>
      <c r="G692">
        <v>1</v>
      </c>
      <c r="H692" t="s">
        <v>8278</v>
      </c>
      <c r="I692">
        <v>1</v>
      </c>
      <c r="J692" t="s">
        <v>13769</v>
      </c>
      <c r="K692" t="s">
        <v>13771</v>
      </c>
      <c r="L692">
        <v>270103</v>
      </c>
      <c r="M692" t="s">
        <v>13539</v>
      </c>
      <c r="N692">
        <v>270103008</v>
      </c>
      <c r="O692" t="s">
        <v>13734</v>
      </c>
      <c r="P692">
        <v>3215.149142655574</v>
      </c>
      <c r="Q692">
        <v>6246.3025418104608</v>
      </c>
      <c r="R692">
        <v>12057.895718881491</v>
      </c>
    </row>
    <row r="693" spans="1:18" x14ac:dyDescent="0.25">
      <c r="A693">
        <v>8</v>
      </c>
      <c r="B693">
        <v>8102</v>
      </c>
      <c r="C693" t="s">
        <v>768</v>
      </c>
      <c r="D693" t="s">
        <v>1482</v>
      </c>
      <c r="E693">
        <v>2</v>
      </c>
      <c r="F693" t="s">
        <v>13827</v>
      </c>
      <c r="G693">
        <v>2</v>
      </c>
      <c r="H693" t="s">
        <v>13773</v>
      </c>
      <c r="I693">
        <v>1</v>
      </c>
      <c r="J693" t="s">
        <v>13769</v>
      </c>
      <c r="K693" t="s">
        <v>13774</v>
      </c>
      <c r="L693">
        <v>270103</v>
      </c>
      <c r="M693" t="s">
        <v>13539</v>
      </c>
      <c r="N693">
        <v>270103008</v>
      </c>
      <c r="O693" t="s">
        <v>13734</v>
      </c>
      <c r="P693">
        <v>11107.191713054177</v>
      </c>
      <c r="Q693">
        <v>5859.6529168787365</v>
      </c>
      <c r="R693">
        <v>27063.660091909744</v>
      </c>
    </row>
    <row r="694" spans="1:18" x14ac:dyDescent="0.25">
      <c r="A694">
        <v>8</v>
      </c>
      <c r="B694">
        <v>8102</v>
      </c>
      <c r="C694" t="s">
        <v>768</v>
      </c>
      <c r="D694" t="s">
        <v>1482</v>
      </c>
      <c r="E694">
        <v>2</v>
      </c>
      <c r="F694" t="s">
        <v>13827</v>
      </c>
      <c r="G694">
        <v>2</v>
      </c>
      <c r="H694" t="s">
        <v>13773</v>
      </c>
      <c r="I694">
        <v>1</v>
      </c>
      <c r="J694" t="s">
        <v>13769</v>
      </c>
      <c r="K694" t="s">
        <v>13775</v>
      </c>
      <c r="L694">
        <v>270103</v>
      </c>
      <c r="M694" t="s">
        <v>13539</v>
      </c>
      <c r="N694">
        <v>270103008</v>
      </c>
      <c r="O694" t="s">
        <v>13734</v>
      </c>
      <c r="P694">
        <v>15973.363388424776</v>
      </c>
      <c r="Q694">
        <v>12036.617090203488</v>
      </c>
      <c r="R694">
        <v>20312.640440217889</v>
      </c>
    </row>
    <row r="695" spans="1:18" x14ac:dyDescent="0.25">
      <c r="A695">
        <v>8</v>
      </c>
      <c r="B695">
        <v>8102</v>
      </c>
      <c r="C695" t="s">
        <v>768</v>
      </c>
      <c r="D695" t="s">
        <v>1482</v>
      </c>
      <c r="E695">
        <v>3</v>
      </c>
      <c r="F695" t="s">
        <v>13828</v>
      </c>
      <c r="G695">
        <v>1</v>
      </c>
      <c r="H695" t="s">
        <v>8278</v>
      </c>
      <c r="I695">
        <v>1</v>
      </c>
      <c r="J695" t="s">
        <v>13769</v>
      </c>
      <c r="K695" t="s">
        <v>13777</v>
      </c>
      <c r="L695">
        <v>270103</v>
      </c>
      <c r="M695" t="s">
        <v>13539</v>
      </c>
      <c r="N695">
        <v>270103008</v>
      </c>
      <c r="O695" t="s">
        <v>13734</v>
      </c>
      <c r="P695">
        <v>27080.555101478953</v>
      </c>
      <c r="Q695">
        <v>17896.270007082221</v>
      </c>
      <c r="R695">
        <v>41948.783101896057</v>
      </c>
    </row>
    <row r="696" spans="1:18" x14ac:dyDescent="0.25">
      <c r="A696">
        <v>8</v>
      </c>
      <c r="B696">
        <v>8102</v>
      </c>
      <c r="C696" t="s">
        <v>768</v>
      </c>
      <c r="D696" t="s">
        <v>1482</v>
      </c>
      <c r="E696">
        <v>3</v>
      </c>
      <c r="F696" t="s">
        <v>13828</v>
      </c>
      <c r="G696">
        <v>1</v>
      </c>
      <c r="H696" t="s">
        <v>8278</v>
      </c>
      <c r="I696">
        <v>1</v>
      </c>
      <c r="J696" t="s">
        <v>13769</v>
      </c>
      <c r="K696" t="s">
        <v>13778</v>
      </c>
      <c r="L696">
        <v>270103</v>
      </c>
      <c r="M696" t="s">
        <v>13539</v>
      </c>
      <c r="N696">
        <v>270103008</v>
      </c>
      <c r="O696" t="s">
        <v>13734</v>
      </c>
      <c r="P696">
        <v>0</v>
      </c>
      <c r="Q696">
        <v>0</v>
      </c>
      <c r="R696">
        <v>5427.51743023157</v>
      </c>
    </row>
    <row r="697" spans="1:18" x14ac:dyDescent="0.25">
      <c r="A697">
        <v>8</v>
      </c>
      <c r="B697">
        <v>8102</v>
      </c>
      <c r="C697" t="s">
        <v>768</v>
      </c>
      <c r="D697" t="s">
        <v>1482</v>
      </c>
      <c r="E697">
        <v>4</v>
      </c>
      <c r="F697" t="s">
        <v>13829</v>
      </c>
      <c r="G697">
        <v>1</v>
      </c>
      <c r="H697" t="s">
        <v>8278</v>
      </c>
      <c r="I697">
        <v>1</v>
      </c>
      <c r="J697" t="s">
        <v>13769</v>
      </c>
      <c r="K697" t="s">
        <v>13780</v>
      </c>
      <c r="L697">
        <v>270103</v>
      </c>
      <c r="M697" t="s">
        <v>13539</v>
      </c>
      <c r="N697">
        <v>270103008</v>
      </c>
      <c r="O697" t="s">
        <v>13734</v>
      </c>
      <c r="P697">
        <v>23865.405958823376</v>
      </c>
      <c r="Q697">
        <v>11649.96746527176</v>
      </c>
      <c r="R697">
        <v>35318.404813246132</v>
      </c>
    </row>
    <row r="698" spans="1:18" x14ac:dyDescent="0.25">
      <c r="A698">
        <v>8</v>
      </c>
      <c r="B698">
        <v>8102</v>
      </c>
      <c r="C698" t="s">
        <v>768</v>
      </c>
      <c r="D698" t="s">
        <v>1482</v>
      </c>
      <c r="E698">
        <v>4</v>
      </c>
      <c r="F698" t="s">
        <v>13829</v>
      </c>
      <c r="G698">
        <v>1</v>
      </c>
      <c r="H698" t="s">
        <v>8278</v>
      </c>
      <c r="I698">
        <v>1</v>
      </c>
      <c r="J698" t="s">
        <v>13769</v>
      </c>
      <c r="K698" t="s">
        <v>13781</v>
      </c>
      <c r="L698">
        <v>270103</v>
      </c>
      <c r="M698" t="s">
        <v>13539</v>
      </c>
      <c r="N698">
        <v>270103008</v>
      </c>
      <c r="O698" t="s">
        <v>13734</v>
      </c>
      <c r="P698">
        <v>3215.149142655574</v>
      </c>
      <c r="Q698">
        <v>6246.3025418104608</v>
      </c>
      <c r="R698">
        <v>12057.895718881491</v>
      </c>
    </row>
    <row r="699" spans="1:18" x14ac:dyDescent="0.25">
      <c r="A699">
        <v>8</v>
      </c>
      <c r="B699">
        <v>8103</v>
      </c>
      <c r="C699" t="s">
        <v>768</v>
      </c>
      <c r="D699" t="s">
        <v>1485</v>
      </c>
      <c r="E699">
        <v>1</v>
      </c>
      <c r="F699" t="s">
        <v>13826</v>
      </c>
      <c r="G699">
        <v>1</v>
      </c>
      <c r="H699" t="s">
        <v>8278</v>
      </c>
      <c r="I699">
        <v>1</v>
      </c>
      <c r="J699" t="s">
        <v>13769</v>
      </c>
      <c r="K699" t="s">
        <v>13770</v>
      </c>
      <c r="L699">
        <v>270103</v>
      </c>
      <c r="M699" t="s">
        <v>13539</v>
      </c>
      <c r="N699">
        <v>270103008</v>
      </c>
      <c r="O699" t="s">
        <v>13734</v>
      </c>
      <c r="P699">
        <v>26342.780639451768</v>
      </c>
      <c r="Q699">
        <v>58617.995742046594</v>
      </c>
      <c r="R699">
        <v>23541.126556537951</v>
      </c>
    </row>
    <row r="700" spans="1:18" x14ac:dyDescent="0.25">
      <c r="A700">
        <v>8</v>
      </c>
      <c r="B700">
        <v>8103</v>
      </c>
      <c r="C700" t="s">
        <v>768</v>
      </c>
      <c r="D700" t="s">
        <v>1485</v>
      </c>
      <c r="E700">
        <v>1</v>
      </c>
      <c r="F700" t="s">
        <v>13826</v>
      </c>
      <c r="G700">
        <v>1</v>
      </c>
      <c r="H700" t="s">
        <v>8278</v>
      </c>
      <c r="I700">
        <v>1</v>
      </c>
      <c r="J700" t="s">
        <v>13769</v>
      </c>
      <c r="K700" t="s">
        <v>13771</v>
      </c>
      <c r="L700">
        <v>270103</v>
      </c>
      <c r="M700" t="s">
        <v>13539</v>
      </c>
      <c r="N700">
        <v>270103008</v>
      </c>
      <c r="O700" t="s">
        <v>13734</v>
      </c>
      <c r="P700">
        <v>6350.2688965032112</v>
      </c>
      <c r="Q700">
        <v>6317.2396644277687</v>
      </c>
      <c r="R700">
        <v>6228.3068025910243</v>
      </c>
    </row>
    <row r="701" spans="1:18" x14ac:dyDescent="0.25">
      <c r="A701">
        <v>8</v>
      </c>
      <c r="B701">
        <v>8103</v>
      </c>
      <c r="C701" t="s">
        <v>768</v>
      </c>
      <c r="D701" t="s">
        <v>1485</v>
      </c>
      <c r="E701">
        <v>2</v>
      </c>
      <c r="F701" t="s">
        <v>13827</v>
      </c>
      <c r="G701">
        <v>2</v>
      </c>
      <c r="H701" t="s">
        <v>13773</v>
      </c>
      <c r="I701">
        <v>1</v>
      </c>
      <c r="J701" t="s">
        <v>13769</v>
      </c>
      <c r="K701" t="s">
        <v>13774</v>
      </c>
      <c r="L701">
        <v>270103</v>
      </c>
      <c r="M701" t="s">
        <v>13539</v>
      </c>
      <c r="N701">
        <v>270103008</v>
      </c>
      <c r="O701" t="s">
        <v>13734</v>
      </c>
      <c r="P701">
        <v>18505.071592275748</v>
      </c>
      <c r="Q701">
        <v>57370.914382475996</v>
      </c>
      <c r="R701">
        <v>17781.745968490846</v>
      </c>
    </row>
    <row r="702" spans="1:18" x14ac:dyDescent="0.25">
      <c r="A702">
        <v>8</v>
      </c>
      <c r="B702">
        <v>8103</v>
      </c>
      <c r="C702" t="s">
        <v>768</v>
      </c>
      <c r="D702" t="s">
        <v>1485</v>
      </c>
      <c r="E702">
        <v>2</v>
      </c>
      <c r="F702" t="s">
        <v>13827</v>
      </c>
      <c r="G702">
        <v>2</v>
      </c>
      <c r="H702" t="s">
        <v>13773</v>
      </c>
      <c r="I702">
        <v>1</v>
      </c>
      <c r="J702" t="s">
        <v>13769</v>
      </c>
      <c r="K702" t="s">
        <v>13775</v>
      </c>
      <c r="L702">
        <v>270103</v>
      </c>
      <c r="M702" t="s">
        <v>13539</v>
      </c>
      <c r="N702">
        <v>270103008</v>
      </c>
      <c r="O702" t="s">
        <v>13734</v>
      </c>
      <c r="P702">
        <v>14187.977943679231</v>
      </c>
      <c r="Q702">
        <v>7564.3210239983709</v>
      </c>
      <c r="R702">
        <v>11987.687390638133</v>
      </c>
    </row>
    <row r="703" spans="1:18" x14ac:dyDescent="0.25">
      <c r="A703">
        <v>8</v>
      </c>
      <c r="B703">
        <v>8103</v>
      </c>
      <c r="C703" t="s">
        <v>768</v>
      </c>
      <c r="D703" t="s">
        <v>1485</v>
      </c>
      <c r="E703">
        <v>3</v>
      </c>
      <c r="F703" t="s">
        <v>13828</v>
      </c>
      <c r="G703">
        <v>1</v>
      </c>
      <c r="H703" t="s">
        <v>8278</v>
      </c>
      <c r="I703">
        <v>1</v>
      </c>
      <c r="J703" t="s">
        <v>13769</v>
      </c>
      <c r="K703" t="s">
        <v>13777</v>
      </c>
      <c r="L703">
        <v>270103</v>
      </c>
      <c r="M703" t="s">
        <v>13539</v>
      </c>
      <c r="N703">
        <v>270103008</v>
      </c>
      <c r="O703" t="s">
        <v>13734</v>
      </c>
      <c r="P703">
        <v>30094.851255984933</v>
      </c>
      <c r="Q703">
        <v>62751.805743806777</v>
      </c>
      <c r="R703">
        <v>26655.279957833471</v>
      </c>
    </row>
    <row r="704" spans="1:18" x14ac:dyDescent="0.25">
      <c r="A704">
        <v>8</v>
      </c>
      <c r="B704">
        <v>8103</v>
      </c>
      <c r="C704" t="s">
        <v>768</v>
      </c>
      <c r="D704" t="s">
        <v>1485</v>
      </c>
      <c r="E704">
        <v>3</v>
      </c>
      <c r="F704" t="s">
        <v>13828</v>
      </c>
      <c r="G704">
        <v>1</v>
      </c>
      <c r="H704" t="s">
        <v>8278</v>
      </c>
      <c r="I704">
        <v>1</v>
      </c>
      <c r="J704" t="s">
        <v>13769</v>
      </c>
      <c r="K704" t="s">
        <v>13778</v>
      </c>
      <c r="L704">
        <v>270103</v>
      </c>
      <c r="M704" t="s">
        <v>13539</v>
      </c>
      <c r="N704">
        <v>270103008</v>
      </c>
      <c r="O704" t="s">
        <v>13734</v>
      </c>
      <c r="P704">
        <v>2598.1982799700468</v>
      </c>
      <c r="Q704">
        <v>2183.4296626675737</v>
      </c>
      <c r="R704">
        <v>3114.1534012955117</v>
      </c>
    </row>
    <row r="705" spans="1:18" x14ac:dyDescent="0.25">
      <c r="A705">
        <v>8</v>
      </c>
      <c r="B705">
        <v>8103</v>
      </c>
      <c r="C705" t="s">
        <v>768</v>
      </c>
      <c r="D705" t="s">
        <v>1485</v>
      </c>
      <c r="E705">
        <v>4</v>
      </c>
      <c r="F705" t="s">
        <v>13829</v>
      </c>
      <c r="G705">
        <v>1</v>
      </c>
      <c r="H705" t="s">
        <v>8278</v>
      </c>
      <c r="I705">
        <v>1</v>
      </c>
      <c r="J705" t="s">
        <v>13769</v>
      </c>
      <c r="K705" t="s">
        <v>13780</v>
      </c>
      <c r="L705">
        <v>270103</v>
      </c>
      <c r="M705" t="s">
        <v>13539</v>
      </c>
      <c r="N705">
        <v>270103008</v>
      </c>
      <c r="O705" t="s">
        <v>13734</v>
      </c>
      <c r="P705">
        <v>26342.780639451768</v>
      </c>
      <c r="Q705">
        <v>60801.425404714166</v>
      </c>
      <c r="R705">
        <v>23541.126556537951</v>
      </c>
    </row>
    <row r="706" spans="1:18" x14ac:dyDescent="0.25">
      <c r="A706">
        <v>8</v>
      </c>
      <c r="B706">
        <v>8103</v>
      </c>
      <c r="C706" t="s">
        <v>768</v>
      </c>
      <c r="D706" t="s">
        <v>1485</v>
      </c>
      <c r="E706">
        <v>4</v>
      </c>
      <c r="F706" t="s">
        <v>13829</v>
      </c>
      <c r="G706">
        <v>1</v>
      </c>
      <c r="H706" t="s">
        <v>8278</v>
      </c>
      <c r="I706">
        <v>1</v>
      </c>
      <c r="J706" t="s">
        <v>13769</v>
      </c>
      <c r="K706" t="s">
        <v>13781</v>
      </c>
      <c r="L706">
        <v>270103</v>
      </c>
      <c r="M706" t="s">
        <v>13539</v>
      </c>
      <c r="N706">
        <v>270103008</v>
      </c>
      <c r="O706" t="s">
        <v>13734</v>
      </c>
      <c r="P706">
        <v>6350.2688965032112</v>
      </c>
      <c r="Q706">
        <v>4133.8100017601946</v>
      </c>
      <c r="R706">
        <v>6228.3068025910243</v>
      </c>
    </row>
    <row r="707" spans="1:18" x14ac:dyDescent="0.25">
      <c r="A707">
        <v>8</v>
      </c>
      <c r="B707">
        <v>8105</v>
      </c>
      <c r="C707" t="s">
        <v>768</v>
      </c>
      <c r="D707" t="s">
        <v>1491</v>
      </c>
      <c r="E707">
        <v>1</v>
      </c>
      <c r="F707" t="s">
        <v>13826</v>
      </c>
      <c r="G707">
        <v>1</v>
      </c>
      <c r="H707" t="s">
        <v>8278</v>
      </c>
      <c r="I707">
        <v>1</v>
      </c>
      <c r="J707" t="s">
        <v>13769</v>
      </c>
      <c r="K707" t="s">
        <v>13770</v>
      </c>
      <c r="L707">
        <v>270103</v>
      </c>
      <c r="M707" t="s">
        <v>13539</v>
      </c>
      <c r="N707">
        <v>270103008</v>
      </c>
      <c r="O707" t="s">
        <v>13734</v>
      </c>
      <c r="P707">
        <v>0</v>
      </c>
      <c r="Q707">
        <v>20878.926250894692</v>
      </c>
      <c r="R707">
        <v>6770.9941674675847</v>
      </c>
    </row>
    <row r="708" spans="1:18" x14ac:dyDescent="0.25">
      <c r="A708">
        <v>8</v>
      </c>
      <c r="B708">
        <v>8105</v>
      </c>
      <c r="C708" t="s">
        <v>768</v>
      </c>
      <c r="D708" t="s">
        <v>1491</v>
      </c>
      <c r="E708">
        <v>1</v>
      </c>
      <c r="F708" t="s">
        <v>13826</v>
      </c>
      <c r="G708">
        <v>1</v>
      </c>
      <c r="H708" t="s">
        <v>8278</v>
      </c>
      <c r="I708">
        <v>1</v>
      </c>
      <c r="J708" t="s">
        <v>13769</v>
      </c>
      <c r="K708" t="s">
        <v>13771</v>
      </c>
      <c r="L708">
        <v>270103</v>
      </c>
      <c r="M708" t="s">
        <v>13539</v>
      </c>
      <c r="N708">
        <v>270103008</v>
      </c>
      <c r="O708" t="s">
        <v>13734</v>
      </c>
      <c r="P708">
        <v>0</v>
      </c>
      <c r="Q708">
        <v>0</v>
      </c>
      <c r="R708">
        <v>16825.381278882891</v>
      </c>
    </row>
    <row r="709" spans="1:18" x14ac:dyDescent="0.25">
      <c r="A709">
        <v>8</v>
      </c>
      <c r="B709">
        <v>8105</v>
      </c>
      <c r="C709" t="s">
        <v>768</v>
      </c>
      <c r="D709" t="s">
        <v>1491</v>
      </c>
      <c r="E709">
        <v>2</v>
      </c>
      <c r="F709" t="s">
        <v>13827</v>
      </c>
      <c r="G709">
        <v>2</v>
      </c>
      <c r="H709" t="s">
        <v>13773</v>
      </c>
      <c r="I709">
        <v>1</v>
      </c>
      <c r="J709" t="s">
        <v>13769</v>
      </c>
      <c r="K709" t="s">
        <v>13774</v>
      </c>
      <c r="L709">
        <v>270103</v>
      </c>
      <c r="M709" t="s">
        <v>13539</v>
      </c>
      <c r="N709">
        <v>270103008</v>
      </c>
      <c r="O709" t="s">
        <v>13734</v>
      </c>
      <c r="P709">
        <v>0</v>
      </c>
      <c r="Q709">
        <v>20878.926250894692</v>
      </c>
      <c r="R709">
        <v>6770.9941674675847</v>
      </c>
    </row>
    <row r="710" spans="1:18" x14ac:dyDescent="0.25">
      <c r="A710">
        <v>8</v>
      </c>
      <c r="B710">
        <v>8105</v>
      </c>
      <c r="C710" t="s">
        <v>768</v>
      </c>
      <c r="D710" t="s">
        <v>1491</v>
      </c>
      <c r="E710">
        <v>2</v>
      </c>
      <c r="F710" t="s">
        <v>13827</v>
      </c>
      <c r="G710">
        <v>2</v>
      </c>
      <c r="H710" t="s">
        <v>13773</v>
      </c>
      <c r="I710">
        <v>1</v>
      </c>
      <c r="J710" t="s">
        <v>13769</v>
      </c>
      <c r="K710" t="s">
        <v>13775</v>
      </c>
      <c r="L710">
        <v>270103</v>
      </c>
      <c r="M710" t="s">
        <v>13539</v>
      </c>
      <c r="N710">
        <v>270103008</v>
      </c>
      <c r="O710" t="s">
        <v>13734</v>
      </c>
      <c r="P710">
        <v>0</v>
      </c>
      <c r="Q710">
        <v>0</v>
      </c>
      <c r="R710">
        <v>16825.381278882891</v>
      </c>
    </row>
    <row r="711" spans="1:18" x14ac:dyDescent="0.25">
      <c r="A711">
        <v>8</v>
      </c>
      <c r="B711">
        <v>8105</v>
      </c>
      <c r="C711" t="s">
        <v>768</v>
      </c>
      <c r="D711" t="s">
        <v>1491</v>
      </c>
      <c r="E711">
        <v>3</v>
      </c>
      <c r="F711" t="s">
        <v>13828</v>
      </c>
      <c r="G711">
        <v>1</v>
      </c>
      <c r="H711" t="s">
        <v>8278</v>
      </c>
      <c r="I711">
        <v>1</v>
      </c>
      <c r="J711" t="s">
        <v>13769</v>
      </c>
      <c r="K711" t="s">
        <v>13777</v>
      </c>
      <c r="L711">
        <v>270103</v>
      </c>
      <c r="M711" t="s">
        <v>13539</v>
      </c>
      <c r="N711">
        <v>270103008</v>
      </c>
      <c r="O711" t="s">
        <v>13734</v>
      </c>
      <c r="P711">
        <v>0</v>
      </c>
      <c r="Q711">
        <v>20878.926250894692</v>
      </c>
      <c r="R711">
        <v>17776.429421500223</v>
      </c>
    </row>
    <row r="712" spans="1:18" x14ac:dyDescent="0.25">
      <c r="A712">
        <v>8</v>
      </c>
      <c r="B712">
        <v>8105</v>
      </c>
      <c r="C712" t="s">
        <v>768</v>
      </c>
      <c r="D712" t="s">
        <v>1491</v>
      </c>
      <c r="E712">
        <v>3</v>
      </c>
      <c r="F712" t="s">
        <v>13828</v>
      </c>
      <c r="G712">
        <v>1</v>
      </c>
      <c r="H712" t="s">
        <v>8278</v>
      </c>
      <c r="I712">
        <v>1</v>
      </c>
      <c r="J712" t="s">
        <v>13769</v>
      </c>
      <c r="K712" t="s">
        <v>13778</v>
      </c>
      <c r="L712">
        <v>270103</v>
      </c>
      <c r="M712" t="s">
        <v>13539</v>
      </c>
      <c r="N712">
        <v>270103008</v>
      </c>
      <c r="O712" t="s">
        <v>13734</v>
      </c>
      <c r="P712">
        <v>0</v>
      </c>
      <c r="Q712">
        <v>0</v>
      </c>
      <c r="R712">
        <v>5819.9460248502537</v>
      </c>
    </row>
    <row r="713" spans="1:18" x14ac:dyDescent="0.25">
      <c r="A713">
        <v>8</v>
      </c>
      <c r="B713">
        <v>8105</v>
      </c>
      <c r="C713" t="s">
        <v>768</v>
      </c>
      <c r="D713" t="s">
        <v>1491</v>
      </c>
      <c r="E713">
        <v>4</v>
      </c>
      <c r="F713" t="s">
        <v>13829</v>
      </c>
      <c r="G713">
        <v>1</v>
      </c>
      <c r="H713" t="s">
        <v>8278</v>
      </c>
      <c r="I713">
        <v>1</v>
      </c>
      <c r="J713" t="s">
        <v>13769</v>
      </c>
      <c r="K713" t="s">
        <v>13780</v>
      </c>
      <c r="L713">
        <v>270103</v>
      </c>
      <c r="M713" t="s">
        <v>13539</v>
      </c>
      <c r="N713">
        <v>270103008</v>
      </c>
      <c r="O713" t="s">
        <v>13734</v>
      </c>
      <c r="P713">
        <v>0</v>
      </c>
      <c r="Q713">
        <v>20878.926250894692</v>
      </c>
      <c r="R713">
        <v>6770.9941674675847</v>
      </c>
    </row>
    <row r="714" spans="1:18" x14ac:dyDescent="0.25">
      <c r="A714">
        <v>8</v>
      </c>
      <c r="B714">
        <v>8105</v>
      </c>
      <c r="C714" t="s">
        <v>768</v>
      </c>
      <c r="D714" t="s">
        <v>1491</v>
      </c>
      <c r="E714">
        <v>4</v>
      </c>
      <c r="F714" t="s">
        <v>13829</v>
      </c>
      <c r="G714">
        <v>1</v>
      </c>
      <c r="H714" t="s">
        <v>8278</v>
      </c>
      <c r="I714">
        <v>1</v>
      </c>
      <c r="J714" t="s">
        <v>13769</v>
      </c>
      <c r="K714" t="s">
        <v>13781</v>
      </c>
      <c r="L714">
        <v>270103</v>
      </c>
      <c r="M714" t="s">
        <v>13539</v>
      </c>
      <c r="N714">
        <v>270103008</v>
      </c>
      <c r="O714" t="s">
        <v>13734</v>
      </c>
      <c r="P714">
        <v>0</v>
      </c>
      <c r="Q714">
        <v>0</v>
      </c>
      <c r="R714">
        <v>16825.381278882891</v>
      </c>
    </row>
    <row r="715" spans="1:18" x14ac:dyDescent="0.25">
      <c r="A715">
        <v>8</v>
      </c>
      <c r="B715">
        <v>8106</v>
      </c>
      <c r="C715" t="s">
        <v>768</v>
      </c>
      <c r="D715" t="s">
        <v>1494</v>
      </c>
      <c r="E715">
        <v>1</v>
      </c>
      <c r="F715" t="s">
        <v>13826</v>
      </c>
      <c r="G715">
        <v>1</v>
      </c>
      <c r="H715" t="s">
        <v>8278</v>
      </c>
      <c r="I715">
        <v>1</v>
      </c>
      <c r="J715" t="s">
        <v>13769</v>
      </c>
      <c r="K715" t="s">
        <v>13770</v>
      </c>
      <c r="L715">
        <v>270103</v>
      </c>
      <c r="M715" t="s">
        <v>13539</v>
      </c>
      <c r="N715">
        <v>270103008</v>
      </c>
      <c r="O715" t="s">
        <v>13734</v>
      </c>
      <c r="P715">
        <v>24097.935381514912</v>
      </c>
      <c r="Q715">
        <v>4505.1629645760668</v>
      </c>
      <c r="R715">
        <v>31848.23476984206</v>
      </c>
    </row>
    <row r="716" spans="1:18" x14ac:dyDescent="0.25">
      <c r="A716">
        <v>8</v>
      </c>
      <c r="B716">
        <v>8106</v>
      </c>
      <c r="C716" t="s">
        <v>768</v>
      </c>
      <c r="D716" t="s">
        <v>1494</v>
      </c>
      <c r="E716">
        <v>1</v>
      </c>
      <c r="F716" t="s">
        <v>13826</v>
      </c>
      <c r="G716">
        <v>1</v>
      </c>
      <c r="H716" t="s">
        <v>8278</v>
      </c>
      <c r="I716">
        <v>1</v>
      </c>
      <c r="J716" t="s">
        <v>13769</v>
      </c>
      <c r="K716" t="s">
        <v>13771</v>
      </c>
      <c r="L716">
        <v>270103</v>
      </c>
      <c r="M716" t="s">
        <v>13539</v>
      </c>
      <c r="N716">
        <v>270103008</v>
      </c>
      <c r="O716" t="s">
        <v>13734</v>
      </c>
      <c r="P716">
        <v>12033.960079754732</v>
      </c>
      <c r="Q716">
        <v>13446.588081678725</v>
      </c>
      <c r="R716">
        <v>7600.7323242910861</v>
      </c>
    </row>
    <row r="717" spans="1:18" x14ac:dyDescent="0.25">
      <c r="A717">
        <v>8</v>
      </c>
      <c r="B717">
        <v>8106</v>
      </c>
      <c r="C717" t="s">
        <v>768</v>
      </c>
      <c r="D717" t="s">
        <v>1494</v>
      </c>
      <c r="E717">
        <v>2</v>
      </c>
      <c r="F717" t="s">
        <v>13827</v>
      </c>
      <c r="G717">
        <v>2</v>
      </c>
      <c r="H717" t="s">
        <v>13773</v>
      </c>
      <c r="I717">
        <v>1</v>
      </c>
      <c r="J717" t="s">
        <v>13769</v>
      </c>
      <c r="K717" t="s">
        <v>13774</v>
      </c>
      <c r="L717">
        <v>270103</v>
      </c>
      <c r="M717" t="s">
        <v>13539</v>
      </c>
      <c r="N717">
        <v>270103008</v>
      </c>
      <c r="O717" t="s">
        <v>13734</v>
      </c>
      <c r="P717">
        <v>9259.6959886799741</v>
      </c>
      <c r="Q717">
        <v>4505.1629645760668</v>
      </c>
      <c r="R717">
        <v>22678.746375909472</v>
      </c>
    </row>
    <row r="718" spans="1:18" x14ac:dyDescent="0.25">
      <c r="A718">
        <v>8</v>
      </c>
      <c r="B718">
        <v>8106</v>
      </c>
      <c r="C718" t="s">
        <v>768</v>
      </c>
      <c r="D718" t="s">
        <v>1494</v>
      </c>
      <c r="E718">
        <v>2</v>
      </c>
      <c r="F718" t="s">
        <v>13827</v>
      </c>
      <c r="G718">
        <v>2</v>
      </c>
      <c r="H718" t="s">
        <v>13773</v>
      </c>
      <c r="I718">
        <v>1</v>
      </c>
      <c r="J718" t="s">
        <v>13769</v>
      </c>
      <c r="K718" t="s">
        <v>13775</v>
      </c>
      <c r="L718">
        <v>270103</v>
      </c>
      <c r="M718" t="s">
        <v>13539</v>
      </c>
      <c r="N718">
        <v>270103008</v>
      </c>
      <c r="O718" t="s">
        <v>13734</v>
      </c>
      <c r="P718">
        <v>26872.199472589669</v>
      </c>
      <c r="Q718">
        <v>13446.588081678725</v>
      </c>
      <c r="R718">
        <v>16770.220718223674</v>
      </c>
    </row>
    <row r="719" spans="1:18" x14ac:dyDescent="0.25">
      <c r="A719">
        <v>8</v>
      </c>
      <c r="B719">
        <v>8106</v>
      </c>
      <c r="C719" t="s">
        <v>768</v>
      </c>
      <c r="D719" t="s">
        <v>1494</v>
      </c>
      <c r="E719">
        <v>3</v>
      </c>
      <c r="F719" t="s">
        <v>13828</v>
      </c>
      <c r="G719">
        <v>1</v>
      </c>
      <c r="H719" t="s">
        <v>8278</v>
      </c>
      <c r="I719">
        <v>1</v>
      </c>
      <c r="J719" t="s">
        <v>13769</v>
      </c>
      <c r="K719" t="s">
        <v>13777</v>
      </c>
      <c r="L719">
        <v>270103</v>
      </c>
      <c r="M719" t="s">
        <v>13539</v>
      </c>
      <c r="N719">
        <v>270103008</v>
      </c>
      <c r="O719" t="s">
        <v>13734</v>
      </c>
      <c r="P719">
        <v>36131.895461269647</v>
      </c>
      <c r="Q719">
        <v>17951.751046254791</v>
      </c>
      <c r="R719">
        <v>36115.887185999782</v>
      </c>
    </row>
    <row r="720" spans="1:18" x14ac:dyDescent="0.25">
      <c r="A720">
        <v>8</v>
      </c>
      <c r="B720">
        <v>8106</v>
      </c>
      <c r="C720" t="s">
        <v>768</v>
      </c>
      <c r="D720" t="s">
        <v>1494</v>
      </c>
      <c r="E720">
        <v>3</v>
      </c>
      <c r="F720" t="s">
        <v>13828</v>
      </c>
      <c r="G720">
        <v>1</v>
      </c>
      <c r="H720" t="s">
        <v>8278</v>
      </c>
      <c r="I720">
        <v>1</v>
      </c>
      <c r="J720" t="s">
        <v>13769</v>
      </c>
      <c r="K720" t="s">
        <v>13778</v>
      </c>
      <c r="L720">
        <v>270103</v>
      </c>
      <c r="M720" t="s">
        <v>13539</v>
      </c>
      <c r="N720">
        <v>270103008</v>
      </c>
      <c r="O720" t="s">
        <v>13734</v>
      </c>
      <c r="P720">
        <v>0</v>
      </c>
      <c r="Q720">
        <v>0</v>
      </c>
      <c r="R720">
        <v>3333.0799081333662</v>
      </c>
    </row>
    <row r="721" spans="1:18" x14ac:dyDescent="0.25">
      <c r="A721">
        <v>8</v>
      </c>
      <c r="B721">
        <v>8106</v>
      </c>
      <c r="C721" t="s">
        <v>768</v>
      </c>
      <c r="D721" t="s">
        <v>1494</v>
      </c>
      <c r="E721">
        <v>4</v>
      </c>
      <c r="F721" t="s">
        <v>13829</v>
      </c>
      <c r="G721">
        <v>1</v>
      </c>
      <c r="H721" t="s">
        <v>8278</v>
      </c>
      <c r="I721">
        <v>1</v>
      </c>
      <c r="J721" t="s">
        <v>13769</v>
      </c>
      <c r="K721" t="s">
        <v>13780</v>
      </c>
      <c r="L721">
        <v>270103</v>
      </c>
      <c r="M721" t="s">
        <v>13539</v>
      </c>
      <c r="N721">
        <v>270103008</v>
      </c>
      <c r="O721" t="s">
        <v>13734</v>
      </c>
      <c r="P721">
        <v>24097.935381514912</v>
      </c>
      <c r="Q721">
        <v>4505.1629645760668</v>
      </c>
      <c r="R721">
        <v>35181.314677975432</v>
      </c>
    </row>
    <row r="722" spans="1:18" x14ac:dyDescent="0.25">
      <c r="A722">
        <v>8</v>
      </c>
      <c r="B722">
        <v>8106</v>
      </c>
      <c r="C722" t="s">
        <v>768</v>
      </c>
      <c r="D722" t="s">
        <v>1494</v>
      </c>
      <c r="E722">
        <v>4</v>
      </c>
      <c r="F722" t="s">
        <v>13829</v>
      </c>
      <c r="G722">
        <v>1</v>
      </c>
      <c r="H722" t="s">
        <v>8278</v>
      </c>
      <c r="I722">
        <v>1</v>
      </c>
      <c r="J722" t="s">
        <v>13769</v>
      </c>
      <c r="K722" t="s">
        <v>13781</v>
      </c>
      <c r="L722">
        <v>270103</v>
      </c>
      <c r="M722" t="s">
        <v>13539</v>
      </c>
      <c r="N722">
        <v>270103008</v>
      </c>
      <c r="O722" t="s">
        <v>13734</v>
      </c>
      <c r="P722">
        <v>12033.960079754732</v>
      </c>
      <c r="Q722">
        <v>13446.588081678725</v>
      </c>
      <c r="R722">
        <v>4267.6524161577199</v>
      </c>
    </row>
    <row r="723" spans="1:18" x14ac:dyDescent="0.25">
      <c r="A723">
        <v>8</v>
      </c>
      <c r="B723">
        <v>8107</v>
      </c>
      <c r="C723" t="s">
        <v>768</v>
      </c>
      <c r="D723" t="s">
        <v>1497</v>
      </c>
      <c r="E723">
        <v>1</v>
      </c>
      <c r="F723" t="s">
        <v>13826</v>
      </c>
      <c r="G723">
        <v>1</v>
      </c>
      <c r="H723" t="s">
        <v>8278</v>
      </c>
      <c r="I723">
        <v>1</v>
      </c>
      <c r="J723" t="s">
        <v>13769</v>
      </c>
      <c r="K723" t="s">
        <v>13770</v>
      </c>
      <c r="L723">
        <v>270103</v>
      </c>
      <c r="M723" t="s">
        <v>13539</v>
      </c>
      <c r="N723">
        <v>270103008</v>
      </c>
      <c r="O723" t="s">
        <v>13734</v>
      </c>
      <c r="P723">
        <v>25761.128939356538</v>
      </c>
      <c r="Q723">
        <v>16727.098418482557</v>
      </c>
      <c r="R723">
        <v>43481.672604981664</v>
      </c>
    </row>
    <row r="724" spans="1:18" x14ac:dyDescent="0.25">
      <c r="A724">
        <v>8</v>
      </c>
      <c r="B724">
        <v>8107</v>
      </c>
      <c r="C724" t="s">
        <v>768</v>
      </c>
      <c r="D724" t="s">
        <v>1497</v>
      </c>
      <c r="E724">
        <v>1</v>
      </c>
      <c r="F724" t="s">
        <v>13826</v>
      </c>
      <c r="G724">
        <v>1</v>
      </c>
      <c r="H724" t="s">
        <v>8278</v>
      </c>
      <c r="I724">
        <v>1</v>
      </c>
      <c r="J724" t="s">
        <v>13769</v>
      </c>
      <c r="K724" t="s">
        <v>13771</v>
      </c>
      <c r="L724">
        <v>270103</v>
      </c>
      <c r="M724" t="s">
        <v>13539</v>
      </c>
      <c r="N724">
        <v>270103008</v>
      </c>
      <c r="O724" t="s">
        <v>13734</v>
      </c>
      <c r="P724">
        <v>7269.8099234756846</v>
      </c>
      <c r="Q724">
        <v>5266.2874024170505</v>
      </c>
      <c r="R724">
        <v>3915.4737398819952</v>
      </c>
    </row>
    <row r="725" spans="1:18" x14ac:dyDescent="0.25">
      <c r="A725">
        <v>8</v>
      </c>
      <c r="B725">
        <v>8107</v>
      </c>
      <c r="C725" t="s">
        <v>768</v>
      </c>
      <c r="D725" t="s">
        <v>1497</v>
      </c>
      <c r="E725">
        <v>2</v>
      </c>
      <c r="F725" t="s">
        <v>13827</v>
      </c>
      <c r="G725">
        <v>2</v>
      </c>
      <c r="H725" t="s">
        <v>13773</v>
      </c>
      <c r="I725">
        <v>1</v>
      </c>
      <c r="J725" t="s">
        <v>13769</v>
      </c>
      <c r="K725" t="s">
        <v>13774</v>
      </c>
      <c r="L725">
        <v>270103</v>
      </c>
      <c r="M725" t="s">
        <v>13539</v>
      </c>
      <c r="N725">
        <v>270103008</v>
      </c>
      <c r="O725" t="s">
        <v>13734</v>
      </c>
      <c r="P725">
        <v>14687.731424339669</v>
      </c>
      <c r="Q725">
        <v>16727.098418482557</v>
      </c>
      <c r="R725">
        <v>23525.684018653352</v>
      </c>
    </row>
    <row r="726" spans="1:18" x14ac:dyDescent="0.25">
      <c r="A726">
        <v>8</v>
      </c>
      <c r="B726">
        <v>8107</v>
      </c>
      <c r="C726" t="s">
        <v>768</v>
      </c>
      <c r="D726" t="s">
        <v>1497</v>
      </c>
      <c r="E726">
        <v>2</v>
      </c>
      <c r="F726" t="s">
        <v>13827</v>
      </c>
      <c r="G726">
        <v>2</v>
      </c>
      <c r="H726" t="s">
        <v>13773</v>
      </c>
      <c r="I726">
        <v>1</v>
      </c>
      <c r="J726" t="s">
        <v>13769</v>
      </c>
      <c r="K726" t="s">
        <v>13775</v>
      </c>
      <c r="L726">
        <v>270103</v>
      </c>
      <c r="M726" t="s">
        <v>13539</v>
      </c>
      <c r="N726">
        <v>270103008</v>
      </c>
      <c r="O726" t="s">
        <v>13734</v>
      </c>
      <c r="P726">
        <v>18343.207438492555</v>
      </c>
      <c r="Q726">
        <v>5266.2874024170505</v>
      </c>
      <c r="R726">
        <v>23871.462326210294</v>
      </c>
    </row>
    <row r="727" spans="1:18" x14ac:dyDescent="0.25">
      <c r="A727">
        <v>8</v>
      </c>
      <c r="B727">
        <v>8107</v>
      </c>
      <c r="C727" t="s">
        <v>768</v>
      </c>
      <c r="D727" t="s">
        <v>1497</v>
      </c>
      <c r="E727">
        <v>3</v>
      </c>
      <c r="F727" t="s">
        <v>13828</v>
      </c>
      <c r="G727">
        <v>1</v>
      </c>
      <c r="H727" t="s">
        <v>8278</v>
      </c>
      <c r="I727">
        <v>1</v>
      </c>
      <c r="J727" t="s">
        <v>13769</v>
      </c>
      <c r="K727" t="s">
        <v>13777</v>
      </c>
      <c r="L727">
        <v>270103</v>
      </c>
      <c r="M727" t="s">
        <v>13539</v>
      </c>
      <c r="N727">
        <v>270103008</v>
      </c>
      <c r="O727" t="s">
        <v>13734</v>
      </c>
      <c r="P727">
        <v>31576.565457088785</v>
      </c>
      <c r="Q727">
        <v>19991.653001624967</v>
      </c>
      <c r="R727">
        <v>47397.146344863642</v>
      </c>
    </row>
    <row r="728" spans="1:18" x14ac:dyDescent="0.25">
      <c r="A728">
        <v>8</v>
      </c>
      <c r="B728">
        <v>8107</v>
      </c>
      <c r="C728" t="s">
        <v>768</v>
      </c>
      <c r="D728" t="s">
        <v>1497</v>
      </c>
      <c r="E728">
        <v>3</v>
      </c>
      <c r="F728" t="s">
        <v>13828</v>
      </c>
      <c r="G728">
        <v>1</v>
      </c>
      <c r="H728" t="s">
        <v>8278</v>
      </c>
      <c r="I728">
        <v>1</v>
      </c>
      <c r="J728" t="s">
        <v>13769</v>
      </c>
      <c r="K728" t="s">
        <v>13778</v>
      </c>
      <c r="L728">
        <v>270103</v>
      </c>
      <c r="M728" t="s">
        <v>13539</v>
      </c>
      <c r="N728">
        <v>270103008</v>
      </c>
      <c r="O728" t="s">
        <v>13734</v>
      </c>
      <c r="P728">
        <v>1454.3734057434378</v>
      </c>
      <c r="Q728">
        <v>2001.7328192746388</v>
      </c>
      <c r="R728">
        <v>0</v>
      </c>
    </row>
    <row r="729" spans="1:18" x14ac:dyDescent="0.25">
      <c r="A729">
        <v>8</v>
      </c>
      <c r="B729">
        <v>8107</v>
      </c>
      <c r="C729" t="s">
        <v>768</v>
      </c>
      <c r="D729" t="s">
        <v>1497</v>
      </c>
      <c r="E729">
        <v>4</v>
      </c>
      <c r="F729" t="s">
        <v>13829</v>
      </c>
      <c r="G729">
        <v>1</v>
      </c>
      <c r="H729" t="s">
        <v>8278</v>
      </c>
      <c r="I729">
        <v>1</v>
      </c>
      <c r="J729" t="s">
        <v>13769</v>
      </c>
      <c r="K729" t="s">
        <v>13780</v>
      </c>
      <c r="L729">
        <v>270103</v>
      </c>
      <c r="M729" t="s">
        <v>13539</v>
      </c>
      <c r="N729">
        <v>270103008</v>
      </c>
      <c r="O729" t="s">
        <v>13734</v>
      </c>
      <c r="P729">
        <v>25761.128939356538</v>
      </c>
      <c r="Q729">
        <v>16727.098418482557</v>
      </c>
      <c r="R729">
        <v>43481.672604981664</v>
      </c>
    </row>
    <row r="730" spans="1:18" x14ac:dyDescent="0.25">
      <c r="A730">
        <v>8</v>
      </c>
      <c r="B730">
        <v>8107</v>
      </c>
      <c r="C730" t="s">
        <v>768</v>
      </c>
      <c r="D730" t="s">
        <v>1497</v>
      </c>
      <c r="E730">
        <v>4</v>
      </c>
      <c r="F730" t="s">
        <v>13829</v>
      </c>
      <c r="G730">
        <v>1</v>
      </c>
      <c r="H730" t="s">
        <v>8278</v>
      </c>
      <c r="I730">
        <v>1</v>
      </c>
      <c r="J730" t="s">
        <v>13769</v>
      </c>
      <c r="K730" t="s">
        <v>13781</v>
      </c>
      <c r="L730">
        <v>270103</v>
      </c>
      <c r="M730" t="s">
        <v>13539</v>
      </c>
      <c r="N730">
        <v>270103008</v>
      </c>
      <c r="O730" t="s">
        <v>13734</v>
      </c>
      <c r="P730">
        <v>7269.8099234756846</v>
      </c>
      <c r="Q730">
        <v>5266.2874024170505</v>
      </c>
      <c r="R730">
        <v>3915.4737398819952</v>
      </c>
    </row>
    <row r="731" spans="1:18" x14ac:dyDescent="0.25">
      <c r="A731">
        <v>8</v>
      </c>
      <c r="B731">
        <v>8108</v>
      </c>
      <c r="C731" t="s">
        <v>768</v>
      </c>
      <c r="D731" t="s">
        <v>1500</v>
      </c>
      <c r="E731">
        <v>1</v>
      </c>
      <c r="F731" t="s">
        <v>13826</v>
      </c>
      <c r="G731">
        <v>1</v>
      </c>
      <c r="H731" t="s">
        <v>8278</v>
      </c>
      <c r="I731">
        <v>1</v>
      </c>
      <c r="J731" t="s">
        <v>13769</v>
      </c>
      <c r="K731" t="s">
        <v>13770</v>
      </c>
      <c r="L731">
        <v>270103</v>
      </c>
      <c r="M731" t="s">
        <v>13539</v>
      </c>
      <c r="N731">
        <v>270103008</v>
      </c>
      <c r="O731" t="s">
        <v>13734</v>
      </c>
      <c r="P731">
        <v>19252.777664726709</v>
      </c>
      <c r="Q731">
        <v>20200.878213712826</v>
      </c>
      <c r="R731">
        <v>25291.235712282847</v>
      </c>
    </row>
    <row r="732" spans="1:18" x14ac:dyDescent="0.25">
      <c r="A732">
        <v>8</v>
      </c>
      <c r="B732">
        <v>8108</v>
      </c>
      <c r="C732" t="s">
        <v>768</v>
      </c>
      <c r="D732" t="s">
        <v>1500</v>
      </c>
      <c r="E732">
        <v>1</v>
      </c>
      <c r="F732" t="s">
        <v>13826</v>
      </c>
      <c r="G732">
        <v>1</v>
      </c>
      <c r="H732" t="s">
        <v>8278</v>
      </c>
      <c r="I732">
        <v>1</v>
      </c>
      <c r="J732" t="s">
        <v>13769</v>
      </c>
      <c r="K732" t="s">
        <v>13771</v>
      </c>
      <c r="L732">
        <v>270103</v>
      </c>
      <c r="M732" t="s">
        <v>13539</v>
      </c>
      <c r="N732">
        <v>270103008</v>
      </c>
      <c r="O732" t="s">
        <v>13734</v>
      </c>
      <c r="P732">
        <v>3982.7438850677627</v>
      </c>
      <c r="Q732">
        <v>0</v>
      </c>
      <c r="R732">
        <v>12521.275413098101</v>
      </c>
    </row>
    <row r="733" spans="1:18" x14ac:dyDescent="0.25">
      <c r="A733">
        <v>8</v>
      </c>
      <c r="B733">
        <v>8108</v>
      </c>
      <c r="C733" t="s">
        <v>768</v>
      </c>
      <c r="D733" t="s">
        <v>1500</v>
      </c>
      <c r="E733">
        <v>2</v>
      </c>
      <c r="F733" t="s">
        <v>13827</v>
      </c>
      <c r="G733">
        <v>2</v>
      </c>
      <c r="H733" t="s">
        <v>13773</v>
      </c>
      <c r="I733">
        <v>1</v>
      </c>
      <c r="J733" t="s">
        <v>13769</v>
      </c>
      <c r="K733" t="s">
        <v>13774</v>
      </c>
      <c r="L733">
        <v>270103</v>
      </c>
      <c r="M733" t="s">
        <v>13539</v>
      </c>
      <c r="N733">
        <v>270103008</v>
      </c>
      <c r="O733" t="s">
        <v>13734</v>
      </c>
      <c r="P733">
        <v>14927.353384070653</v>
      </c>
      <c r="Q733">
        <v>16181.147631020272</v>
      </c>
      <c r="R733">
        <v>22070.223219039766</v>
      </c>
    </row>
    <row r="734" spans="1:18" x14ac:dyDescent="0.25">
      <c r="A734">
        <v>8</v>
      </c>
      <c r="B734">
        <v>8108</v>
      </c>
      <c r="C734" t="s">
        <v>768</v>
      </c>
      <c r="D734" t="s">
        <v>1500</v>
      </c>
      <c r="E734">
        <v>2</v>
      </c>
      <c r="F734" t="s">
        <v>13827</v>
      </c>
      <c r="G734">
        <v>2</v>
      </c>
      <c r="H734" t="s">
        <v>13773</v>
      </c>
      <c r="I734">
        <v>1</v>
      </c>
      <c r="J734" t="s">
        <v>13769</v>
      </c>
      <c r="K734" t="s">
        <v>13775</v>
      </c>
      <c r="L734">
        <v>270103</v>
      </c>
      <c r="M734" t="s">
        <v>13539</v>
      </c>
      <c r="N734">
        <v>270103008</v>
      </c>
      <c r="O734" t="s">
        <v>13734</v>
      </c>
      <c r="P734">
        <v>8308.1681657238205</v>
      </c>
      <c r="Q734">
        <v>4019.730582692549</v>
      </c>
      <c r="R734">
        <v>15742.287906341184</v>
      </c>
    </row>
    <row r="735" spans="1:18" x14ac:dyDescent="0.25">
      <c r="A735">
        <v>8</v>
      </c>
      <c r="B735">
        <v>8108</v>
      </c>
      <c r="C735" t="s">
        <v>768</v>
      </c>
      <c r="D735" t="s">
        <v>1500</v>
      </c>
      <c r="E735">
        <v>3</v>
      </c>
      <c r="F735" t="s">
        <v>13828</v>
      </c>
      <c r="G735">
        <v>1</v>
      </c>
      <c r="H735" t="s">
        <v>8278</v>
      </c>
      <c r="I735">
        <v>1</v>
      </c>
      <c r="J735" t="s">
        <v>13769</v>
      </c>
      <c r="K735" t="s">
        <v>13777</v>
      </c>
      <c r="L735">
        <v>270103</v>
      </c>
      <c r="M735" t="s">
        <v>13539</v>
      </c>
      <c r="N735">
        <v>270103008</v>
      </c>
      <c r="O735" t="s">
        <v>13734</v>
      </c>
      <c r="P735">
        <v>23235.521549794474</v>
      </c>
      <c r="Q735">
        <v>20200.878213712826</v>
      </c>
      <c r="R735">
        <v>35775.08600907588</v>
      </c>
    </row>
    <row r="736" spans="1:18" x14ac:dyDescent="0.25">
      <c r="A736">
        <v>8</v>
      </c>
      <c r="B736">
        <v>8108</v>
      </c>
      <c r="C736" t="s">
        <v>768</v>
      </c>
      <c r="D736" t="s">
        <v>1500</v>
      </c>
      <c r="E736">
        <v>3</v>
      </c>
      <c r="F736" t="s">
        <v>13828</v>
      </c>
      <c r="G736">
        <v>1</v>
      </c>
      <c r="H736" t="s">
        <v>8278</v>
      </c>
      <c r="I736">
        <v>1</v>
      </c>
      <c r="J736" t="s">
        <v>13769</v>
      </c>
      <c r="K736" t="s">
        <v>13778</v>
      </c>
      <c r="L736">
        <v>270103</v>
      </c>
      <c r="M736" t="s">
        <v>13539</v>
      </c>
      <c r="N736">
        <v>270103008</v>
      </c>
      <c r="O736" t="s">
        <v>13734</v>
      </c>
      <c r="P736">
        <v>0</v>
      </c>
      <c r="Q736">
        <v>0</v>
      </c>
      <c r="R736">
        <v>2037.4251163050722</v>
      </c>
    </row>
    <row r="737" spans="1:18" x14ac:dyDescent="0.25">
      <c r="A737">
        <v>8</v>
      </c>
      <c r="B737">
        <v>8108</v>
      </c>
      <c r="C737" t="s">
        <v>768</v>
      </c>
      <c r="D737" t="s">
        <v>1500</v>
      </c>
      <c r="E737">
        <v>4</v>
      </c>
      <c r="F737" t="s">
        <v>13829</v>
      </c>
      <c r="G737">
        <v>1</v>
      </c>
      <c r="H737" t="s">
        <v>8278</v>
      </c>
      <c r="I737">
        <v>1</v>
      </c>
      <c r="J737" t="s">
        <v>13769</v>
      </c>
      <c r="K737" t="s">
        <v>13780</v>
      </c>
      <c r="L737">
        <v>270103</v>
      </c>
      <c r="M737" t="s">
        <v>13539</v>
      </c>
      <c r="N737">
        <v>270103008</v>
      </c>
      <c r="O737" t="s">
        <v>13734</v>
      </c>
      <c r="P737">
        <v>19252.777664726709</v>
      </c>
      <c r="Q737">
        <v>20200.878213712826</v>
      </c>
      <c r="R737">
        <v>25291.235712282847</v>
      </c>
    </row>
    <row r="738" spans="1:18" x14ac:dyDescent="0.25">
      <c r="A738">
        <v>8</v>
      </c>
      <c r="B738">
        <v>8108</v>
      </c>
      <c r="C738" t="s">
        <v>768</v>
      </c>
      <c r="D738" t="s">
        <v>1500</v>
      </c>
      <c r="E738">
        <v>4</v>
      </c>
      <c r="F738" t="s">
        <v>13829</v>
      </c>
      <c r="G738">
        <v>1</v>
      </c>
      <c r="H738" t="s">
        <v>8278</v>
      </c>
      <c r="I738">
        <v>1</v>
      </c>
      <c r="J738" t="s">
        <v>13769</v>
      </c>
      <c r="K738" t="s">
        <v>13781</v>
      </c>
      <c r="L738">
        <v>270103</v>
      </c>
      <c r="M738" t="s">
        <v>13539</v>
      </c>
      <c r="N738">
        <v>270103008</v>
      </c>
      <c r="O738" t="s">
        <v>13734</v>
      </c>
      <c r="P738">
        <v>3982.7438850677627</v>
      </c>
      <c r="Q738">
        <v>0</v>
      </c>
      <c r="R738">
        <v>12521.275413098101</v>
      </c>
    </row>
    <row r="739" spans="1:18" x14ac:dyDescent="0.25">
      <c r="A739">
        <v>8</v>
      </c>
      <c r="B739">
        <v>8110</v>
      </c>
      <c r="C739" t="s">
        <v>768</v>
      </c>
      <c r="D739" t="s">
        <v>1506</v>
      </c>
      <c r="E739">
        <v>1</v>
      </c>
      <c r="F739" t="s">
        <v>13826</v>
      </c>
      <c r="G739">
        <v>1</v>
      </c>
      <c r="H739" t="s">
        <v>8278</v>
      </c>
      <c r="I739">
        <v>1</v>
      </c>
      <c r="J739" t="s">
        <v>13769</v>
      </c>
      <c r="K739" t="s">
        <v>13770</v>
      </c>
      <c r="L739">
        <v>270103</v>
      </c>
      <c r="M739" t="s">
        <v>13539</v>
      </c>
      <c r="N739">
        <v>270103008</v>
      </c>
      <c r="O739" t="s">
        <v>13734</v>
      </c>
      <c r="P739">
        <v>43146.098558101156</v>
      </c>
      <c r="Q739">
        <v>15061.779132125981</v>
      </c>
      <c r="R739">
        <v>48999.334275484631</v>
      </c>
    </row>
    <row r="740" spans="1:18" x14ac:dyDescent="0.25">
      <c r="A740">
        <v>8</v>
      </c>
      <c r="B740">
        <v>8110</v>
      </c>
      <c r="C740" t="s">
        <v>768</v>
      </c>
      <c r="D740" t="s">
        <v>1506</v>
      </c>
      <c r="E740">
        <v>1</v>
      </c>
      <c r="F740" t="s">
        <v>13826</v>
      </c>
      <c r="G740">
        <v>1</v>
      </c>
      <c r="H740" t="s">
        <v>8278</v>
      </c>
      <c r="I740">
        <v>1</v>
      </c>
      <c r="J740" t="s">
        <v>13769</v>
      </c>
      <c r="K740" t="s">
        <v>13771</v>
      </c>
      <c r="L740">
        <v>270103</v>
      </c>
      <c r="M740" t="s">
        <v>13539</v>
      </c>
      <c r="N740">
        <v>270103008</v>
      </c>
      <c r="O740" t="s">
        <v>13734</v>
      </c>
      <c r="P740">
        <v>11879.759872503133</v>
      </c>
      <c r="Q740">
        <v>710.72858359258532</v>
      </c>
      <c r="R740">
        <v>10900.440596358774</v>
      </c>
    </row>
    <row r="741" spans="1:18" x14ac:dyDescent="0.25">
      <c r="A741">
        <v>8</v>
      </c>
      <c r="B741">
        <v>8110</v>
      </c>
      <c r="C741" t="s">
        <v>768</v>
      </c>
      <c r="D741" t="s">
        <v>1506</v>
      </c>
      <c r="E741">
        <v>2</v>
      </c>
      <c r="F741" t="s">
        <v>13827</v>
      </c>
      <c r="G741">
        <v>2</v>
      </c>
      <c r="H741" t="s">
        <v>13773</v>
      </c>
      <c r="I741">
        <v>1</v>
      </c>
      <c r="J741" t="s">
        <v>13769</v>
      </c>
      <c r="K741" t="s">
        <v>13774</v>
      </c>
      <c r="L741">
        <v>270103</v>
      </c>
      <c r="M741" t="s">
        <v>13539</v>
      </c>
      <c r="N741">
        <v>270103008</v>
      </c>
      <c r="O741" t="s">
        <v>13734</v>
      </c>
      <c r="P741">
        <v>29363.964497414156</v>
      </c>
      <c r="Q741">
        <v>10744.455291194321</v>
      </c>
      <c r="R741">
        <v>26724.567001847459</v>
      </c>
    </row>
    <row r="742" spans="1:18" x14ac:dyDescent="0.25">
      <c r="A742">
        <v>8</v>
      </c>
      <c r="B742">
        <v>8110</v>
      </c>
      <c r="C742" t="s">
        <v>768</v>
      </c>
      <c r="D742" t="s">
        <v>1506</v>
      </c>
      <c r="E742">
        <v>2</v>
      </c>
      <c r="F742" t="s">
        <v>13827</v>
      </c>
      <c r="G742">
        <v>2</v>
      </c>
      <c r="H742" t="s">
        <v>13773</v>
      </c>
      <c r="I742">
        <v>1</v>
      </c>
      <c r="J742" t="s">
        <v>13769</v>
      </c>
      <c r="K742" t="s">
        <v>13775</v>
      </c>
      <c r="L742">
        <v>270103</v>
      </c>
      <c r="M742" t="s">
        <v>13539</v>
      </c>
      <c r="N742">
        <v>270103008</v>
      </c>
      <c r="O742" t="s">
        <v>13734</v>
      </c>
      <c r="P742">
        <v>25661.893933190131</v>
      </c>
      <c r="Q742">
        <v>5028.0524245242505</v>
      </c>
      <c r="R742">
        <v>33175.207869995953</v>
      </c>
    </row>
    <row r="743" spans="1:18" x14ac:dyDescent="0.25">
      <c r="A743">
        <v>8</v>
      </c>
      <c r="B743">
        <v>8110</v>
      </c>
      <c r="C743" t="s">
        <v>768</v>
      </c>
      <c r="D743" t="s">
        <v>1506</v>
      </c>
      <c r="E743">
        <v>3</v>
      </c>
      <c r="F743" t="s">
        <v>13828</v>
      </c>
      <c r="G743">
        <v>1</v>
      </c>
      <c r="H743" t="s">
        <v>8278</v>
      </c>
      <c r="I743">
        <v>1</v>
      </c>
      <c r="J743" t="s">
        <v>13769</v>
      </c>
      <c r="K743" t="s">
        <v>13777</v>
      </c>
      <c r="L743">
        <v>270103</v>
      </c>
      <c r="M743" t="s">
        <v>13539</v>
      </c>
      <c r="N743">
        <v>270103008</v>
      </c>
      <c r="O743" t="s">
        <v>13734</v>
      </c>
      <c r="P743">
        <v>52354.345539184498</v>
      </c>
      <c r="Q743">
        <v>15061.779132125981</v>
      </c>
      <c r="R743">
        <v>57250.470542547097</v>
      </c>
    </row>
    <row r="744" spans="1:18" x14ac:dyDescent="0.25">
      <c r="A744">
        <v>8</v>
      </c>
      <c r="B744">
        <v>8110</v>
      </c>
      <c r="C744" t="s">
        <v>768</v>
      </c>
      <c r="D744" t="s">
        <v>1506</v>
      </c>
      <c r="E744">
        <v>3</v>
      </c>
      <c r="F744" t="s">
        <v>13828</v>
      </c>
      <c r="G744">
        <v>1</v>
      </c>
      <c r="H744" t="s">
        <v>8278</v>
      </c>
      <c r="I744">
        <v>1</v>
      </c>
      <c r="J744" t="s">
        <v>13769</v>
      </c>
      <c r="K744" t="s">
        <v>13778</v>
      </c>
      <c r="L744">
        <v>270103</v>
      </c>
      <c r="M744" t="s">
        <v>13539</v>
      </c>
      <c r="N744">
        <v>270103008</v>
      </c>
      <c r="O744" t="s">
        <v>13734</v>
      </c>
      <c r="P744">
        <v>2236.8644841857272</v>
      </c>
      <c r="Q744">
        <v>710.72858359258532</v>
      </c>
      <c r="R744">
        <v>2649.3043292962575</v>
      </c>
    </row>
    <row r="745" spans="1:18" x14ac:dyDescent="0.25">
      <c r="A745">
        <v>8</v>
      </c>
      <c r="B745">
        <v>8110</v>
      </c>
      <c r="C745" t="s">
        <v>768</v>
      </c>
      <c r="D745" t="s">
        <v>1506</v>
      </c>
      <c r="E745">
        <v>3</v>
      </c>
      <c r="F745" t="s">
        <v>13828</v>
      </c>
      <c r="G745">
        <v>1</v>
      </c>
      <c r="H745" t="s">
        <v>8278</v>
      </c>
      <c r="I745">
        <v>1</v>
      </c>
      <c r="J745" t="s">
        <v>13769</v>
      </c>
      <c r="K745" t="s">
        <v>13782</v>
      </c>
      <c r="L745">
        <v>270103</v>
      </c>
      <c r="M745" t="s">
        <v>13539</v>
      </c>
      <c r="N745">
        <v>270103008</v>
      </c>
      <c r="O745" t="s">
        <v>13734</v>
      </c>
      <c r="P745">
        <v>434.64840723406132</v>
      </c>
      <c r="Q745">
        <v>0</v>
      </c>
      <c r="R745">
        <v>0</v>
      </c>
    </row>
    <row r="746" spans="1:18" x14ac:dyDescent="0.25">
      <c r="A746">
        <v>8</v>
      </c>
      <c r="B746">
        <v>8110</v>
      </c>
      <c r="C746" t="s">
        <v>768</v>
      </c>
      <c r="D746" t="s">
        <v>1506</v>
      </c>
      <c r="E746">
        <v>4</v>
      </c>
      <c r="F746" t="s">
        <v>13829</v>
      </c>
      <c r="G746">
        <v>1</v>
      </c>
      <c r="H746" t="s">
        <v>8278</v>
      </c>
      <c r="I746">
        <v>1</v>
      </c>
      <c r="J746" t="s">
        <v>13769</v>
      </c>
      <c r="K746" t="s">
        <v>13780</v>
      </c>
      <c r="L746">
        <v>270103</v>
      </c>
      <c r="M746" t="s">
        <v>13539</v>
      </c>
      <c r="N746">
        <v>270103008</v>
      </c>
      <c r="O746" t="s">
        <v>13734</v>
      </c>
      <c r="P746">
        <v>43146.098558101156</v>
      </c>
      <c r="Q746">
        <v>15061.779132125981</v>
      </c>
      <c r="R746">
        <v>49827.593361224659</v>
      </c>
    </row>
    <row r="747" spans="1:18" x14ac:dyDescent="0.25">
      <c r="A747">
        <v>8</v>
      </c>
      <c r="B747">
        <v>8110</v>
      </c>
      <c r="C747" t="s">
        <v>768</v>
      </c>
      <c r="D747" t="s">
        <v>1506</v>
      </c>
      <c r="E747">
        <v>4</v>
      </c>
      <c r="F747" t="s">
        <v>13829</v>
      </c>
      <c r="G747">
        <v>1</v>
      </c>
      <c r="H747" t="s">
        <v>8278</v>
      </c>
      <c r="I747">
        <v>1</v>
      </c>
      <c r="J747" t="s">
        <v>13769</v>
      </c>
      <c r="K747" t="s">
        <v>13781</v>
      </c>
      <c r="L747">
        <v>270103</v>
      </c>
      <c r="M747" t="s">
        <v>13539</v>
      </c>
      <c r="N747">
        <v>270103008</v>
      </c>
      <c r="O747" t="s">
        <v>13734</v>
      </c>
      <c r="P747">
        <v>11879.759872503133</v>
      </c>
      <c r="Q747">
        <v>710.72858359258532</v>
      </c>
      <c r="R747">
        <v>10072.181510618733</v>
      </c>
    </row>
    <row r="748" spans="1:18" x14ac:dyDescent="0.25">
      <c r="A748">
        <v>8</v>
      </c>
      <c r="B748">
        <v>8111</v>
      </c>
      <c r="C748" t="s">
        <v>768</v>
      </c>
      <c r="D748" t="s">
        <v>1509</v>
      </c>
      <c r="E748">
        <v>1</v>
      </c>
      <c r="F748" t="s">
        <v>13826</v>
      </c>
      <c r="G748">
        <v>1</v>
      </c>
      <c r="H748" t="s">
        <v>8278</v>
      </c>
      <c r="I748">
        <v>1</v>
      </c>
      <c r="J748" t="s">
        <v>13769</v>
      </c>
      <c r="K748" t="s">
        <v>13770</v>
      </c>
      <c r="L748">
        <v>270103</v>
      </c>
      <c r="M748" t="s">
        <v>13539</v>
      </c>
      <c r="N748">
        <v>270103008</v>
      </c>
      <c r="O748" t="s">
        <v>13734</v>
      </c>
      <c r="P748">
        <v>26454.831286996541</v>
      </c>
      <c r="Q748">
        <v>26181.317995490175</v>
      </c>
      <c r="R748">
        <v>35123.747669838158</v>
      </c>
    </row>
    <row r="749" spans="1:18" x14ac:dyDescent="0.25">
      <c r="A749">
        <v>8</v>
      </c>
      <c r="B749">
        <v>8111</v>
      </c>
      <c r="C749" t="s">
        <v>768</v>
      </c>
      <c r="D749" t="s">
        <v>1509</v>
      </c>
      <c r="E749">
        <v>1</v>
      </c>
      <c r="F749" t="s">
        <v>13826</v>
      </c>
      <c r="G749">
        <v>1</v>
      </c>
      <c r="H749" t="s">
        <v>8278</v>
      </c>
      <c r="I749">
        <v>1</v>
      </c>
      <c r="J749" t="s">
        <v>13769</v>
      </c>
      <c r="K749" t="s">
        <v>13771</v>
      </c>
      <c r="L749">
        <v>270103</v>
      </c>
      <c r="M749" t="s">
        <v>13539</v>
      </c>
      <c r="N749">
        <v>270103008</v>
      </c>
      <c r="O749" t="s">
        <v>13734</v>
      </c>
      <c r="P749">
        <v>1774.0773919305827</v>
      </c>
      <c r="Q749">
        <v>2775.2311509801634</v>
      </c>
      <c r="R749">
        <v>0</v>
      </c>
    </row>
    <row r="750" spans="1:18" x14ac:dyDescent="0.25">
      <c r="A750">
        <v>8</v>
      </c>
      <c r="B750">
        <v>8111</v>
      </c>
      <c r="C750" t="s">
        <v>768</v>
      </c>
      <c r="D750" t="s">
        <v>1509</v>
      </c>
      <c r="E750">
        <v>2</v>
      </c>
      <c r="F750" t="s">
        <v>13827</v>
      </c>
      <c r="G750">
        <v>2</v>
      </c>
      <c r="H750" t="s">
        <v>13773</v>
      </c>
      <c r="I750">
        <v>1</v>
      </c>
      <c r="J750" t="s">
        <v>13769</v>
      </c>
      <c r="K750" t="s">
        <v>13774</v>
      </c>
      <c r="L750">
        <v>270103</v>
      </c>
      <c r="M750" t="s">
        <v>13539</v>
      </c>
      <c r="N750">
        <v>270103008</v>
      </c>
      <c r="O750" t="s">
        <v>13734</v>
      </c>
      <c r="P750">
        <v>22390.261895979344</v>
      </c>
      <c r="Q750">
        <v>21704.393356315093</v>
      </c>
      <c r="R750">
        <v>20989.041926298542</v>
      </c>
    </row>
    <row r="751" spans="1:18" x14ac:dyDescent="0.25">
      <c r="A751">
        <v>8</v>
      </c>
      <c r="B751">
        <v>8111</v>
      </c>
      <c r="C751" t="s">
        <v>768</v>
      </c>
      <c r="D751" t="s">
        <v>1509</v>
      </c>
      <c r="E751">
        <v>2</v>
      </c>
      <c r="F751" t="s">
        <v>13827</v>
      </c>
      <c r="G751">
        <v>2</v>
      </c>
      <c r="H751" t="s">
        <v>13773</v>
      </c>
      <c r="I751">
        <v>1</v>
      </c>
      <c r="J751" t="s">
        <v>13769</v>
      </c>
      <c r="K751" t="s">
        <v>13775</v>
      </c>
      <c r="L751">
        <v>270103</v>
      </c>
      <c r="M751" t="s">
        <v>13539</v>
      </c>
      <c r="N751">
        <v>270103008</v>
      </c>
      <c r="O751" t="s">
        <v>13734</v>
      </c>
      <c r="P751">
        <v>5838.6467829477788</v>
      </c>
      <c r="Q751">
        <v>7252.1557901552487</v>
      </c>
      <c r="R751">
        <v>14134.70574353962</v>
      </c>
    </row>
    <row r="752" spans="1:18" x14ac:dyDescent="0.25">
      <c r="A752">
        <v>8</v>
      </c>
      <c r="B752">
        <v>8111</v>
      </c>
      <c r="C752" t="s">
        <v>768</v>
      </c>
      <c r="D752" t="s">
        <v>1509</v>
      </c>
      <c r="E752">
        <v>3</v>
      </c>
      <c r="F752" t="s">
        <v>13828</v>
      </c>
      <c r="G752">
        <v>1</v>
      </c>
      <c r="H752" t="s">
        <v>8278</v>
      </c>
      <c r="I752">
        <v>1</v>
      </c>
      <c r="J752" t="s">
        <v>13769</v>
      </c>
      <c r="K752" t="s">
        <v>13777</v>
      </c>
      <c r="L752">
        <v>270103</v>
      </c>
      <c r="M752" t="s">
        <v>13539</v>
      </c>
      <c r="N752">
        <v>270103008</v>
      </c>
      <c r="O752" t="s">
        <v>13734</v>
      </c>
      <c r="P752">
        <v>27197.8359768843</v>
      </c>
      <c r="Q752">
        <v>28956.549146470337</v>
      </c>
      <c r="R752">
        <v>35123.747669838158</v>
      </c>
    </row>
    <row r="753" spans="1:18" x14ac:dyDescent="0.25">
      <c r="A753">
        <v>8</v>
      </c>
      <c r="B753">
        <v>8111</v>
      </c>
      <c r="C753" t="s">
        <v>768</v>
      </c>
      <c r="D753" t="s">
        <v>1509</v>
      </c>
      <c r="E753">
        <v>3</v>
      </c>
      <c r="F753" t="s">
        <v>13828</v>
      </c>
      <c r="G753">
        <v>1</v>
      </c>
      <c r="H753" t="s">
        <v>8278</v>
      </c>
      <c r="I753">
        <v>1</v>
      </c>
      <c r="J753" t="s">
        <v>13769</v>
      </c>
      <c r="K753" t="s">
        <v>13782</v>
      </c>
      <c r="L753">
        <v>270103</v>
      </c>
      <c r="M753" t="s">
        <v>13539</v>
      </c>
      <c r="N753">
        <v>270103008</v>
      </c>
      <c r="O753" t="s">
        <v>13734</v>
      </c>
      <c r="P753">
        <v>1031.0727020428237</v>
      </c>
      <c r="Q753">
        <v>0</v>
      </c>
      <c r="R753">
        <v>0</v>
      </c>
    </row>
    <row r="754" spans="1:18" x14ac:dyDescent="0.25">
      <c r="A754">
        <v>8</v>
      </c>
      <c r="B754">
        <v>8111</v>
      </c>
      <c r="C754" t="s">
        <v>768</v>
      </c>
      <c r="D754" t="s">
        <v>1509</v>
      </c>
      <c r="E754">
        <v>4</v>
      </c>
      <c r="F754" t="s">
        <v>13829</v>
      </c>
      <c r="G754">
        <v>1</v>
      </c>
      <c r="H754" t="s">
        <v>8278</v>
      </c>
      <c r="I754">
        <v>1</v>
      </c>
      <c r="J754" t="s">
        <v>13769</v>
      </c>
      <c r="K754" t="s">
        <v>13780</v>
      </c>
      <c r="L754">
        <v>270103</v>
      </c>
      <c r="M754" t="s">
        <v>13539</v>
      </c>
      <c r="N754">
        <v>270103008</v>
      </c>
      <c r="O754" t="s">
        <v>13734</v>
      </c>
      <c r="P754">
        <v>26454.831286996541</v>
      </c>
      <c r="Q754">
        <v>26181.317995490175</v>
      </c>
      <c r="R754">
        <v>35123.747669838158</v>
      </c>
    </row>
    <row r="755" spans="1:18" x14ac:dyDescent="0.25">
      <c r="A755">
        <v>8</v>
      </c>
      <c r="B755">
        <v>8111</v>
      </c>
      <c r="C755" t="s">
        <v>768</v>
      </c>
      <c r="D755" t="s">
        <v>1509</v>
      </c>
      <c r="E755">
        <v>4</v>
      </c>
      <c r="F755" t="s">
        <v>13829</v>
      </c>
      <c r="G755">
        <v>1</v>
      </c>
      <c r="H755" t="s">
        <v>8278</v>
      </c>
      <c r="I755">
        <v>1</v>
      </c>
      <c r="J755" t="s">
        <v>13769</v>
      </c>
      <c r="K755" t="s">
        <v>13781</v>
      </c>
      <c r="L755">
        <v>270103</v>
      </c>
      <c r="M755" t="s">
        <v>13539</v>
      </c>
      <c r="N755">
        <v>270103008</v>
      </c>
      <c r="O755" t="s">
        <v>13734</v>
      </c>
      <c r="P755">
        <v>1774.0773919305827</v>
      </c>
      <c r="Q755">
        <v>2775.2311509801634</v>
      </c>
      <c r="R755">
        <v>0</v>
      </c>
    </row>
    <row r="756" spans="1:18" x14ac:dyDescent="0.25">
      <c r="A756">
        <v>8</v>
      </c>
      <c r="B756">
        <v>8112</v>
      </c>
      <c r="C756" t="s">
        <v>768</v>
      </c>
      <c r="D756" t="s">
        <v>1512</v>
      </c>
      <c r="E756">
        <v>1</v>
      </c>
      <c r="F756" t="s">
        <v>13826</v>
      </c>
      <c r="G756">
        <v>1</v>
      </c>
      <c r="H756" t="s">
        <v>8278</v>
      </c>
      <c r="I756">
        <v>1</v>
      </c>
      <c r="J756" t="s">
        <v>13769</v>
      </c>
      <c r="K756" t="s">
        <v>13770</v>
      </c>
      <c r="L756">
        <v>270103</v>
      </c>
      <c r="M756" t="s">
        <v>13539</v>
      </c>
      <c r="N756">
        <v>270103008</v>
      </c>
      <c r="O756" t="s">
        <v>13734</v>
      </c>
      <c r="P756">
        <v>0</v>
      </c>
      <c r="Q756">
        <v>45232.259639981326</v>
      </c>
      <c r="R756">
        <v>39921.332718933991</v>
      </c>
    </row>
    <row r="757" spans="1:18" x14ac:dyDescent="0.25">
      <c r="A757">
        <v>8</v>
      </c>
      <c r="B757">
        <v>8112</v>
      </c>
      <c r="C757" t="s">
        <v>768</v>
      </c>
      <c r="D757" t="s">
        <v>1512</v>
      </c>
      <c r="E757">
        <v>1</v>
      </c>
      <c r="F757" t="s">
        <v>13826</v>
      </c>
      <c r="G757">
        <v>1</v>
      </c>
      <c r="H757" t="s">
        <v>8278</v>
      </c>
      <c r="I757">
        <v>1</v>
      </c>
      <c r="J757" t="s">
        <v>13769</v>
      </c>
      <c r="K757" t="s">
        <v>13771</v>
      </c>
      <c r="L757">
        <v>270103</v>
      </c>
      <c r="M757" t="s">
        <v>13539</v>
      </c>
      <c r="N757">
        <v>270103008</v>
      </c>
      <c r="O757" t="s">
        <v>13734</v>
      </c>
      <c r="P757">
        <v>0</v>
      </c>
      <c r="Q757">
        <v>14010.817251400576</v>
      </c>
      <c r="R757">
        <v>6630.8847558513162</v>
      </c>
    </row>
    <row r="758" spans="1:18" x14ac:dyDescent="0.25">
      <c r="A758">
        <v>8</v>
      </c>
      <c r="B758">
        <v>8112</v>
      </c>
      <c r="C758" t="s">
        <v>768</v>
      </c>
      <c r="D758" t="s">
        <v>1512</v>
      </c>
      <c r="E758">
        <v>2</v>
      </c>
      <c r="F758" t="s">
        <v>13827</v>
      </c>
      <c r="G758">
        <v>2</v>
      </c>
      <c r="H758" t="s">
        <v>13773</v>
      </c>
      <c r="I758">
        <v>1</v>
      </c>
      <c r="J758" t="s">
        <v>13769</v>
      </c>
      <c r="K758" t="s">
        <v>13774</v>
      </c>
      <c r="L758">
        <v>270103</v>
      </c>
      <c r="M758" t="s">
        <v>13539</v>
      </c>
      <c r="N758">
        <v>270103008</v>
      </c>
      <c r="O758" t="s">
        <v>13734</v>
      </c>
      <c r="P758">
        <v>0</v>
      </c>
      <c r="Q758">
        <v>45232.259639981326</v>
      </c>
      <c r="R758">
        <v>26946.292789225088</v>
      </c>
    </row>
    <row r="759" spans="1:18" x14ac:dyDescent="0.25">
      <c r="A759">
        <v>8</v>
      </c>
      <c r="B759">
        <v>8112</v>
      </c>
      <c r="C759" t="s">
        <v>768</v>
      </c>
      <c r="D759" t="s">
        <v>1512</v>
      </c>
      <c r="E759">
        <v>2</v>
      </c>
      <c r="F759" t="s">
        <v>13827</v>
      </c>
      <c r="G759">
        <v>2</v>
      </c>
      <c r="H759" t="s">
        <v>13773</v>
      </c>
      <c r="I759">
        <v>1</v>
      </c>
      <c r="J759" t="s">
        <v>13769</v>
      </c>
      <c r="K759" t="s">
        <v>13775</v>
      </c>
      <c r="L759">
        <v>270103</v>
      </c>
      <c r="M759" t="s">
        <v>13539</v>
      </c>
      <c r="N759">
        <v>270103008</v>
      </c>
      <c r="O759" t="s">
        <v>13734</v>
      </c>
      <c r="P759">
        <v>0</v>
      </c>
      <c r="Q759">
        <v>14010.817251400576</v>
      </c>
      <c r="R759">
        <v>19605.924685560225</v>
      </c>
    </row>
    <row r="760" spans="1:18" x14ac:dyDescent="0.25">
      <c r="A760">
        <v>8</v>
      </c>
      <c r="B760">
        <v>8112</v>
      </c>
      <c r="C760" t="s">
        <v>768</v>
      </c>
      <c r="D760" t="s">
        <v>1512</v>
      </c>
      <c r="E760">
        <v>3</v>
      </c>
      <c r="F760" t="s">
        <v>13828</v>
      </c>
      <c r="G760">
        <v>1</v>
      </c>
      <c r="H760" t="s">
        <v>8278</v>
      </c>
      <c r="I760">
        <v>1</v>
      </c>
      <c r="J760" t="s">
        <v>13769</v>
      </c>
      <c r="K760" t="s">
        <v>13777</v>
      </c>
      <c r="L760">
        <v>270103</v>
      </c>
      <c r="M760" t="s">
        <v>13539</v>
      </c>
      <c r="N760">
        <v>270103008</v>
      </c>
      <c r="O760" t="s">
        <v>13734</v>
      </c>
      <c r="P760">
        <v>0</v>
      </c>
      <c r="Q760">
        <v>57566.081767883305</v>
      </c>
      <c r="R760">
        <v>43980.99056889458</v>
      </c>
    </row>
    <row r="761" spans="1:18" x14ac:dyDescent="0.25">
      <c r="A761">
        <v>8</v>
      </c>
      <c r="B761">
        <v>8112</v>
      </c>
      <c r="C761" t="s">
        <v>768</v>
      </c>
      <c r="D761" t="s">
        <v>1512</v>
      </c>
      <c r="E761">
        <v>3</v>
      </c>
      <c r="F761" t="s">
        <v>13828</v>
      </c>
      <c r="G761">
        <v>1</v>
      </c>
      <c r="H761" t="s">
        <v>8278</v>
      </c>
      <c r="I761">
        <v>1</v>
      </c>
      <c r="J761" t="s">
        <v>13769</v>
      </c>
      <c r="K761" t="s">
        <v>13778</v>
      </c>
      <c r="L761">
        <v>270103</v>
      </c>
      <c r="M761" t="s">
        <v>13539</v>
      </c>
      <c r="N761">
        <v>270103008</v>
      </c>
      <c r="O761" t="s">
        <v>13734</v>
      </c>
      <c r="P761">
        <v>0</v>
      </c>
      <c r="Q761">
        <v>1676.9951234985692</v>
      </c>
      <c r="R761">
        <v>2571.2269058907341</v>
      </c>
    </row>
    <row r="762" spans="1:18" x14ac:dyDescent="0.25">
      <c r="A762">
        <v>8</v>
      </c>
      <c r="B762">
        <v>8112</v>
      </c>
      <c r="C762" t="s">
        <v>768</v>
      </c>
      <c r="D762" t="s">
        <v>1512</v>
      </c>
      <c r="E762">
        <v>4</v>
      </c>
      <c r="F762" t="s">
        <v>13829</v>
      </c>
      <c r="G762">
        <v>1</v>
      </c>
      <c r="H762" t="s">
        <v>8278</v>
      </c>
      <c r="I762">
        <v>1</v>
      </c>
      <c r="J762" t="s">
        <v>13769</v>
      </c>
      <c r="K762" t="s">
        <v>13780</v>
      </c>
      <c r="L762">
        <v>270103</v>
      </c>
      <c r="M762" t="s">
        <v>13539</v>
      </c>
      <c r="N762">
        <v>270103008</v>
      </c>
      <c r="O762" t="s">
        <v>13734</v>
      </c>
      <c r="P762">
        <v>0</v>
      </c>
      <c r="Q762">
        <v>45232.259639981326</v>
      </c>
      <c r="R762">
        <v>39921.332718933991</v>
      </c>
    </row>
    <row r="763" spans="1:18" x14ac:dyDescent="0.25">
      <c r="A763">
        <v>8</v>
      </c>
      <c r="B763">
        <v>8112</v>
      </c>
      <c r="C763" t="s">
        <v>768</v>
      </c>
      <c r="D763" t="s">
        <v>1512</v>
      </c>
      <c r="E763">
        <v>4</v>
      </c>
      <c r="F763" t="s">
        <v>13829</v>
      </c>
      <c r="G763">
        <v>1</v>
      </c>
      <c r="H763" t="s">
        <v>8278</v>
      </c>
      <c r="I763">
        <v>1</v>
      </c>
      <c r="J763" t="s">
        <v>13769</v>
      </c>
      <c r="K763" t="s">
        <v>13781</v>
      </c>
      <c r="L763">
        <v>270103</v>
      </c>
      <c r="M763" t="s">
        <v>13539</v>
      </c>
      <c r="N763">
        <v>270103008</v>
      </c>
      <c r="O763" t="s">
        <v>13734</v>
      </c>
      <c r="P763">
        <v>0</v>
      </c>
      <c r="Q763">
        <v>14010.817251400576</v>
      </c>
      <c r="R763">
        <v>6630.8847558513162</v>
      </c>
    </row>
    <row r="764" spans="1:18" x14ac:dyDescent="0.25">
      <c r="A764">
        <v>8</v>
      </c>
      <c r="B764">
        <v>8201</v>
      </c>
      <c r="C764" t="s">
        <v>768</v>
      </c>
      <c r="D764" t="s">
        <v>1515</v>
      </c>
      <c r="E764">
        <v>1</v>
      </c>
      <c r="F764" t="s">
        <v>13826</v>
      </c>
      <c r="G764">
        <v>1</v>
      </c>
      <c r="H764" t="s">
        <v>8278</v>
      </c>
      <c r="I764">
        <v>1</v>
      </c>
      <c r="J764" t="s">
        <v>13769</v>
      </c>
      <c r="K764" t="s">
        <v>13770</v>
      </c>
      <c r="L764">
        <v>270103</v>
      </c>
      <c r="M764" t="s">
        <v>13539</v>
      </c>
      <c r="N764">
        <v>270103008</v>
      </c>
      <c r="O764" t="s">
        <v>13734</v>
      </c>
      <c r="P764">
        <v>0</v>
      </c>
      <c r="Q764">
        <v>34944.075593965361</v>
      </c>
      <c r="R764">
        <v>0</v>
      </c>
    </row>
    <row r="765" spans="1:18" x14ac:dyDescent="0.25">
      <c r="A765">
        <v>8</v>
      </c>
      <c r="B765">
        <v>8201</v>
      </c>
      <c r="C765" t="s">
        <v>768</v>
      </c>
      <c r="D765" t="s">
        <v>1515</v>
      </c>
      <c r="E765">
        <v>1</v>
      </c>
      <c r="F765" t="s">
        <v>13826</v>
      </c>
      <c r="G765">
        <v>1</v>
      </c>
      <c r="H765" t="s">
        <v>8278</v>
      </c>
      <c r="I765">
        <v>1</v>
      </c>
      <c r="J765" t="s">
        <v>13769</v>
      </c>
      <c r="K765" t="s">
        <v>13771</v>
      </c>
      <c r="L765">
        <v>270103</v>
      </c>
      <c r="M765" t="s">
        <v>13539</v>
      </c>
      <c r="N765">
        <v>270103008</v>
      </c>
      <c r="O765" t="s">
        <v>13734</v>
      </c>
      <c r="P765">
        <v>0</v>
      </c>
      <c r="Q765">
        <v>10973.546770065406</v>
      </c>
      <c r="R765">
        <v>0</v>
      </c>
    </row>
    <row r="766" spans="1:18" x14ac:dyDescent="0.25">
      <c r="A766">
        <v>8</v>
      </c>
      <c r="B766">
        <v>8201</v>
      </c>
      <c r="C766" t="s">
        <v>768</v>
      </c>
      <c r="D766" t="s">
        <v>1515</v>
      </c>
      <c r="E766">
        <v>2</v>
      </c>
      <c r="F766" t="s">
        <v>13827</v>
      </c>
      <c r="G766">
        <v>2</v>
      </c>
      <c r="H766" t="s">
        <v>13773</v>
      </c>
      <c r="I766">
        <v>1</v>
      </c>
      <c r="J766" t="s">
        <v>13769</v>
      </c>
      <c r="K766" t="s">
        <v>13774</v>
      </c>
      <c r="L766">
        <v>270103</v>
      </c>
      <c r="M766" t="s">
        <v>13539</v>
      </c>
      <c r="N766">
        <v>270103008</v>
      </c>
      <c r="O766" t="s">
        <v>13734</v>
      </c>
      <c r="P766">
        <v>0</v>
      </c>
      <c r="Q766">
        <v>30772.71881846846</v>
      </c>
      <c r="R766">
        <v>0</v>
      </c>
    </row>
    <row r="767" spans="1:18" x14ac:dyDescent="0.25">
      <c r="A767">
        <v>8</v>
      </c>
      <c r="B767">
        <v>8201</v>
      </c>
      <c r="C767" t="s">
        <v>768</v>
      </c>
      <c r="D767" t="s">
        <v>1515</v>
      </c>
      <c r="E767">
        <v>2</v>
      </c>
      <c r="F767" t="s">
        <v>13827</v>
      </c>
      <c r="G767">
        <v>2</v>
      </c>
      <c r="H767" t="s">
        <v>13773</v>
      </c>
      <c r="I767">
        <v>1</v>
      </c>
      <c r="J767" t="s">
        <v>13769</v>
      </c>
      <c r="K767" t="s">
        <v>13775</v>
      </c>
      <c r="L767">
        <v>270103</v>
      </c>
      <c r="M767" t="s">
        <v>13539</v>
      </c>
      <c r="N767">
        <v>270103008</v>
      </c>
      <c r="O767" t="s">
        <v>13734</v>
      </c>
      <c r="P767">
        <v>0</v>
      </c>
      <c r="Q767">
        <v>15144.903545562307</v>
      </c>
      <c r="R767">
        <v>0</v>
      </c>
    </row>
    <row r="768" spans="1:18" x14ac:dyDescent="0.25">
      <c r="A768">
        <v>8</v>
      </c>
      <c r="B768">
        <v>8201</v>
      </c>
      <c r="C768" t="s">
        <v>768</v>
      </c>
      <c r="D768" t="s">
        <v>1515</v>
      </c>
      <c r="E768">
        <v>3</v>
      </c>
      <c r="F768" t="s">
        <v>13828</v>
      </c>
      <c r="G768">
        <v>1</v>
      </c>
      <c r="H768" t="s">
        <v>8278</v>
      </c>
      <c r="I768">
        <v>1</v>
      </c>
      <c r="J768" t="s">
        <v>13769</v>
      </c>
      <c r="K768" t="s">
        <v>13777</v>
      </c>
      <c r="L768">
        <v>270103</v>
      </c>
      <c r="M768" t="s">
        <v>13539</v>
      </c>
      <c r="N768">
        <v>270103008</v>
      </c>
      <c r="O768" t="s">
        <v>13734</v>
      </c>
      <c r="P768">
        <v>0</v>
      </c>
      <c r="Q768">
        <v>42247.419555681969</v>
      </c>
      <c r="R768">
        <v>0</v>
      </c>
    </row>
    <row r="769" spans="1:18" x14ac:dyDescent="0.25">
      <c r="A769">
        <v>8</v>
      </c>
      <c r="B769">
        <v>8201</v>
      </c>
      <c r="C769" t="s">
        <v>768</v>
      </c>
      <c r="D769" t="s">
        <v>1515</v>
      </c>
      <c r="E769">
        <v>3</v>
      </c>
      <c r="F769" t="s">
        <v>13828</v>
      </c>
      <c r="G769">
        <v>1</v>
      </c>
      <c r="H769" t="s">
        <v>8278</v>
      </c>
      <c r="I769">
        <v>1</v>
      </c>
      <c r="J769" t="s">
        <v>13769</v>
      </c>
      <c r="K769" t="s">
        <v>13778</v>
      </c>
      <c r="L769">
        <v>270103</v>
      </c>
      <c r="M769" t="s">
        <v>13539</v>
      </c>
      <c r="N769">
        <v>270103008</v>
      </c>
      <c r="O769" t="s">
        <v>13734</v>
      </c>
      <c r="P769">
        <v>0</v>
      </c>
      <c r="Q769">
        <v>3670.2028083488021</v>
      </c>
      <c r="R769">
        <v>0</v>
      </c>
    </row>
    <row r="770" spans="1:18" x14ac:dyDescent="0.25">
      <c r="A770">
        <v>8</v>
      </c>
      <c r="B770">
        <v>8201</v>
      </c>
      <c r="C770" t="s">
        <v>768</v>
      </c>
      <c r="D770" t="s">
        <v>1515</v>
      </c>
      <c r="E770">
        <v>4</v>
      </c>
      <c r="F770" t="s">
        <v>13829</v>
      </c>
      <c r="G770">
        <v>1</v>
      </c>
      <c r="H770" t="s">
        <v>8278</v>
      </c>
      <c r="I770">
        <v>1</v>
      </c>
      <c r="J770" t="s">
        <v>13769</v>
      </c>
      <c r="K770" t="s">
        <v>13780</v>
      </c>
      <c r="L770">
        <v>270103</v>
      </c>
      <c r="M770" t="s">
        <v>13539</v>
      </c>
      <c r="N770">
        <v>270103008</v>
      </c>
      <c r="O770" t="s">
        <v>13734</v>
      </c>
      <c r="P770">
        <v>0</v>
      </c>
      <c r="Q770">
        <v>34944.075593965361</v>
      </c>
      <c r="R770">
        <v>0</v>
      </c>
    </row>
    <row r="771" spans="1:18" x14ac:dyDescent="0.25">
      <c r="A771">
        <v>8</v>
      </c>
      <c r="B771">
        <v>8201</v>
      </c>
      <c r="C771" t="s">
        <v>768</v>
      </c>
      <c r="D771" t="s">
        <v>1515</v>
      </c>
      <c r="E771">
        <v>4</v>
      </c>
      <c r="F771" t="s">
        <v>13829</v>
      </c>
      <c r="G771">
        <v>1</v>
      </c>
      <c r="H771" t="s">
        <v>8278</v>
      </c>
      <c r="I771">
        <v>1</v>
      </c>
      <c r="J771" t="s">
        <v>13769</v>
      </c>
      <c r="K771" t="s">
        <v>13781</v>
      </c>
      <c r="L771">
        <v>270103</v>
      </c>
      <c r="M771" t="s">
        <v>13539</v>
      </c>
      <c r="N771">
        <v>270103008</v>
      </c>
      <c r="O771" t="s">
        <v>13734</v>
      </c>
      <c r="P771">
        <v>0</v>
      </c>
      <c r="Q771">
        <v>10973.546770065406</v>
      </c>
      <c r="R771">
        <v>0</v>
      </c>
    </row>
    <row r="772" spans="1:18" x14ac:dyDescent="0.25">
      <c r="A772">
        <v>8</v>
      </c>
      <c r="B772">
        <v>8202</v>
      </c>
      <c r="C772" t="s">
        <v>768</v>
      </c>
      <c r="D772" t="s">
        <v>1518</v>
      </c>
      <c r="E772">
        <v>1</v>
      </c>
      <c r="F772" t="s">
        <v>13826</v>
      </c>
      <c r="G772">
        <v>1</v>
      </c>
      <c r="H772" t="s">
        <v>8278</v>
      </c>
      <c r="I772">
        <v>1</v>
      </c>
      <c r="J772" t="s">
        <v>13769</v>
      </c>
      <c r="K772" t="s">
        <v>13770</v>
      </c>
      <c r="L772">
        <v>270103</v>
      </c>
      <c r="M772" t="s">
        <v>13539</v>
      </c>
      <c r="N772">
        <v>270103008</v>
      </c>
      <c r="O772" t="s">
        <v>13734</v>
      </c>
      <c r="P772">
        <v>21221.309077369078</v>
      </c>
      <c r="Q772">
        <v>57642.685907933977</v>
      </c>
      <c r="R772">
        <v>0</v>
      </c>
    </row>
    <row r="773" spans="1:18" x14ac:dyDescent="0.25">
      <c r="A773">
        <v>8</v>
      </c>
      <c r="B773">
        <v>8202</v>
      </c>
      <c r="C773" t="s">
        <v>768</v>
      </c>
      <c r="D773" t="s">
        <v>1518</v>
      </c>
      <c r="E773">
        <v>1</v>
      </c>
      <c r="F773" t="s">
        <v>13826</v>
      </c>
      <c r="G773">
        <v>1</v>
      </c>
      <c r="H773" t="s">
        <v>8278</v>
      </c>
      <c r="I773">
        <v>1</v>
      </c>
      <c r="J773" t="s">
        <v>13769</v>
      </c>
      <c r="K773" t="s">
        <v>13771</v>
      </c>
      <c r="L773">
        <v>270103</v>
      </c>
      <c r="M773" t="s">
        <v>13539</v>
      </c>
      <c r="N773">
        <v>270103008</v>
      </c>
      <c r="O773" t="s">
        <v>13734</v>
      </c>
      <c r="P773">
        <v>0</v>
      </c>
      <c r="Q773">
        <v>5138.1392814219316</v>
      </c>
      <c r="R773">
        <v>0</v>
      </c>
    </row>
    <row r="774" spans="1:18" x14ac:dyDescent="0.25">
      <c r="A774">
        <v>8</v>
      </c>
      <c r="B774">
        <v>8202</v>
      </c>
      <c r="C774" t="s">
        <v>768</v>
      </c>
      <c r="D774" t="s">
        <v>1518</v>
      </c>
      <c r="E774">
        <v>2</v>
      </c>
      <c r="F774" t="s">
        <v>13827</v>
      </c>
      <c r="G774">
        <v>2</v>
      </c>
      <c r="H774" t="s">
        <v>13773</v>
      </c>
      <c r="I774">
        <v>1</v>
      </c>
      <c r="J774" t="s">
        <v>13769</v>
      </c>
      <c r="K774" t="s">
        <v>13774</v>
      </c>
      <c r="L774">
        <v>270103</v>
      </c>
      <c r="M774" t="s">
        <v>13539</v>
      </c>
      <c r="N774">
        <v>270103008</v>
      </c>
      <c r="O774" t="s">
        <v>13734</v>
      </c>
      <c r="P774">
        <v>16247.772547142211</v>
      </c>
      <c r="Q774">
        <v>57642.685907933977</v>
      </c>
      <c r="R774">
        <v>0</v>
      </c>
    </row>
    <row r="775" spans="1:18" x14ac:dyDescent="0.25">
      <c r="A775">
        <v>8</v>
      </c>
      <c r="B775">
        <v>8202</v>
      </c>
      <c r="C775" t="s">
        <v>768</v>
      </c>
      <c r="D775" t="s">
        <v>1518</v>
      </c>
      <c r="E775">
        <v>2</v>
      </c>
      <c r="F775" t="s">
        <v>13827</v>
      </c>
      <c r="G775">
        <v>2</v>
      </c>
      <c r="H775" t="s">
        <v>13773</v>
      </c>
      <c r="I775">
        <v>1</v>
      </c>
      <c r="J775" t="s">
        <v>13769</v>
      </c>
      <c r="K775" t="s">
        <v>13775</v>
      </c>
      <c r="L775">
        <v>270103</v>
      </c>
      <c r="M775" t="s">
        <v>13539</v>
      </c>
      <c r="N775">
        <v>270103008</v>
      </c>
      <c r="O775" t="s">
        <v>13734</v>
      </c>
      <c r="P775">
        <v>4973.5365302268674</v>
      </c>
      <c r="Q775">
        <v>5138.1392814219316</v>
      </c>
      <c r="R775">
        <v>0</v>
      </c>
    </row>
    <row r="776" spans="1:18" x14ac:dyDescent="0.25">
      <c r="A776">
        <v>8</v>
      </c>
      <c r="B776">
        <v>8202</v>
      </c>
      <c r="C776" t="s">
        <v>768</v>
      </c>
      <c r="D776" t="s">
        <v>1518</v>
      </c>
      <c r="E776">
        <v>3</v>
      </c>
      <c r="F776" t="s">
        <v>13828</v>
      </c>
      <c r="G776">
        <v>1</v>
      </c>
      <c r="H776" t="s">
        <v>8278</v>
      </c>
      <c r="I776">
        <v>1</v>
      </c>
      <c r="J776" t="s">
        <v>13769</v>
      </c>
      <c r="K776" t="s">
        <v>13777</v>
      </c>
      <c r="L776">
        <v>270103</v>
      </c>
      <c r="M776" t="s">
        <v>13539</v>
      </c>
      <c r="N776">
        <v>270103008</v>
      </c>
      <c r="O776" t="s">
        <v>13734</v>
      </c>
      <c r="P776">
        <v>21221.309077369078</v>
      </c>
      <c r="Q776">
        <v>62780.825189355914</v>
      </c>
      <c r="R776">
        <v>0</v>
      </c>
    </row>
    <row r="777" spans="1:18" x14ac:dyDescent="0.25">
      <c r="A777">
        <v>8</v>
      </c>
      <c r="B777">
        <v>8202</v>
      </c>
      <c r="C777" t="s">
        <v>768</v>
      </c>
      <c r="D777" t="s">
        <v>1518</v>
      </c>
      <c r="E777">
        <v>4</v>
      </c>
      <c r="F777" t="s">
        <v>13829</v>
      </c>
      <c r="G777">
        <v>1</v>
      </c>
      <c r="H777" t="s">
        <v>8278</v>
      </c>
      <c r="I777">
        <v>1</v>
      </c>
      <c r="J777" t="s">
        <v>13769</v>
      </c>
      <c r="K777" t="s">
        <v>13780</v>
      </c>
      <c r="L777">
        <v>270103</v>
      </c>
      <c r="M777" t="s">
        <v>13539</v>
      </c>
      <c r="N777">
        <v>270103008</v>
      </c>
      <c r="O777" t="s">
        <v>13734</v>
      </c>
      <c r="P777">
        <v>21221.309077369078</v>
      </c>
      <c r="Q777">
        <v>57642.685907933977</v>
      </c>
      <c r="R777">
        <v>0</v>
      </c>
    </row>
    <row r="778" spans="1:18" x14ac:dyDescent="0.25">
      <c r="A778">
        <v>8</v>
      </c>
      <c r="B778">
        <v>8202</v>
      </c>
      <c r="C778" t="s">
        <v>768</v>
      </c>
      <c r="D778" t="s">
        <v>1518</v>
      </c>
      <c r="E778">
        <v>4</v>
      </c>
      <c r="F778" t="s">
        <v>13829</v>
      </c>
      <c r="G778">
        <v>1</v>
      </c>
      <c r="H778" t="s">
        <v>8278</v>
      </c>
      <c r="I778">
        <v>1</v>
      </c>
      <c r="J778" t="s">
        <v>13769</v>
      </c>
      <c r="K778" t="s">
        <v>13781</v>
      </c>
      <c r="L778">
        <v>270103</v>
      </c>
      <c r="M778" t="s">
        <v>13539</v>
      </c>
      <c r="N778">
        <v>270103008</v>
      </c>
      <c r="O778" t="s">
        <v>13734</v>
      </c>
      <c r="P778">
        <v>0</v>
      </c>
      <c r="Q778">
        <v>5138.1392814219316</v>
      </c>
      <c r="R778">
        <v>0</v>
      </c>
    </row>
    <row r="779" spans="1:18" x14ac:dyDescent="0.25">
      <c r="A779">
        <v>8</v>
      </c>
      <c r="B779">
        <v>8203</v>
      </c>
      <c r="C779" t="s">
        <v>768</v>
      </c>
      <c r="D779" t="s">
        <v>1521</v>
      </c>
      <c r="E779">
        <v>1</v>
      </c>
      <c r="F779" t="s">
        <v>13826</v>
      </c>
      <c r="G779">
        <v>1</v>
      </c>
      <c r="H779" t="s">
        <v>8278</v>
      </c>
      <c r="I779">
        <v>1</v>
      </c>
      <c r="J779" t="s">
        <v>13769</v>
      </c>
      <c r="K779" t="s">
        <v>13770</v>
      </c>
      <c r="L779">
        <v>270103</v>
      </c>
      <c r="M779" t="s">
        <v>13539</v>
      </c>
      <c r="N779">
        <v>270103008</v>
      </c>
      <c r="O779" t="s">
        <v>13734</v>
      </c>
      <c r="P779">
        <v>0</v>
      </c>
      <c r="Q779">
        <v>31221.52886828798</v>
      </c>
      <c r="R779">
        <v>0</v>
      </c>
    </row>
    <row r="780" spans="1:18" x14ac:dyDescent="0.25">
      <c r="A780">
        <v>8</v>
      </c>
      <c r="B780">
        <v>8203</v>
      </c>
      <c r="C780" t="s">
        <v>768</v>
      </c>
      <c r="D780" t="s">
        <v>1521</v>
      </c>
      <c r="E780">
        <v>2</v>
      </c>
      <c r="F780" t="s">
        <v>13827</v>
      </c>
      <c r="G780">
        <v>2</v>
      </c>
      <c r="H780" t="s">
        <v>13773</v>
      </c>
      <c r="I780">
        <v>1</v>
      </c>
      <c r="J780" t="s">
        <v>13769</v>
      </c>
      <c r="K780" t="s">
        <v>13774</v>
      </c>
      <c r="L780">
        <v>270103</v>
      </c>
      <c r="M780" t="s">
        <v>13539</v>
      </c>
      <c r="N780">
        <v>270103008</v>
      </c>
      <c r="O780" t="s">
        <v>13734</v>
      </c>
      <c r="P780">
        <v>0</v>
      </c>
      <c r="Q780">
        <v>23114.508074895992</v>
      </c>
      <c r="R780">
        <v>0</v>
      </c>
    </row>
    <row r="781" spans="1:18" x14ac:dyDescent="0.25">
      <c r="A781">
        <v>8</v>
      </c>
      <c r="B781">
        <v>8203</v>
      </c>
      <c r="C781" t="s">
        <v>768</v>
      </c>
      <c r="D781" t="s">
        <v>1521</v>
      </c>
      <c r="E781">
        <v>2</v>
      </c>
      <c r="F781" t="s">
        <v>13827</v>
      </c>
      <c r="G781">
        <v>2</v>
      </c>
      <c r="H781" t="s">
        <v>13773</v>
      </c>
      <c r="I781">
        <v>1</v>
      </c>
      <c r="J781" t="s">
        <v>13769</v>
      </c>
      <c r="K781" t="s">
        <v>13775</v>
      </c>
      <c r="L781">
        <v>270103</v>
      </c>
      <c r="M781" t="s">
        <v>13539</v>
      </c>
      <c r="N781">
        <v>270103008</v>
      </c>
      <c r="O781" t="s">
        <v>13734</v>
      </c>
      <c r="P781">
        <v>0</v>
      </c>
      <c r="Q781">
        <v>8107.0207933919883</v>
      </c>
      <c r="R781">
        <v>0</v>
      </c>
    </row>
    <row r="782" spans="1:18" x14ac:dyDescent="0.25">
      <c r="A782">
        <v>8</v>
      </c>
      <c r="B782">
        <v>8203</v>
      </c>
      <c r="C782" t="s">
        <v>768</v>
      </c>
      <c r="D782" t="s">
        <v>1521</v>
      </c>
      <c r="E782">
        <v>3</v>
      </c>
      <c r="F782" t="s">
        <v>13828</v>
      </c>
      <c r="G782">
        <v>1</v>
      </c>
      <c r="H782" t="s">
        <v>8278</v>
      </c>
      <c r="I782">
        <v>1</v>
      </c>
      <c r="J782" t="s">
        <v>13769</v>
      </c>
      <c r="K782" t="s">
        <v>13777</v>
      </c>
      <c r="L782">
        <v>270103</v>
      </c>
      <c r="M782" t="s">
        <v>13539</v>
      </c>
      <c r="N782">
        <v>270103008</v>
      </c>
      <c r="O782" t="s">
        <v>13734</v>
      </c>
      <c r="P782">
        <v>0</v>
      </c>
      <c r="Q782">
        <v>31221.52886828798</v>
      </c>
      <c r="R782">
        <v>0</v>
      </c>
    </row>
    <row r="783" spans="1:18" x14ac:dyDescent="0.25">
      <c r="A783">
        <v>8</v>
      </c>
      <c r="B783">
        <v>8203</v>
      </c>
      <c r="C783" t="s">
        <v>768</v>
      </c>
      <c r="D783" t="s">
        <v>1521</v>
      </c>
      <c r="E783">
        <v>4</v>
      </c>
      <c r="F783" t="s">
        <v>13829</v>
      </c>
      <c r="G783">
        <v>1</v>
      </c>
      <c r="H783" t="s">
        <v>8278</v>
      </c>
      <c r="I783">
        <v>1</v>
      </c>
      <c r="J783" t="s">
        <v>13769</v>
      </c>
      <c r="K783" t="s">
        <v>13780</v>
      </c>
      <c r="L783">
        <v>270103</v>
      </c>
      <c r="M783" t="s">
        <v>13539</v>
      </c>
      <c r="N783">
        <v>270103008</v>
      </c>
      <c r="O783" t="s">
        <v>13734</v>
      </c>
      <c r="P783">
        <v>0</v>
      </c>
      <c r="Q783">
        <v>31221.52886828798</v>
      </c>
      <c r="R783">
        <v>0</v>
      </c>
    </row>
    <row r="784" spans="1:18" x14ac:dyDescent="0.25">
      <c r="A784">
        <v>8</v>
      </c>
      <c r="B784">
        <v>8205</v>
      </c>
      <c r="C784" t="s">
        <v>768</v>
      </c>
      <c r="D784" t="s">
        <v>1527</v>
      </c>
      <c r="E784">
        <v>1</v>
      </c>
      <c r="F784" t="s">
        <v>13826</v>
      </c>
      <c r="G784">
        <v>1</v>
      </c>
      <c r="H784" t="s">
        <v>8278</v>
      </c>
      <c r="I784">
        <v>1</v>
      </c>
      <c r="J784" t="s">
        <v>13769</v>
      </c>
      <c r="K784" t="s">
        <v>13770</v>
      </c>
      <c r="L784">
        <v>270103</v>
      </c>
      <c r="M784" t="s">
        <v>13539</v>
      </c>
      <c r="N784">
        <v>270103008</v>
      </c>
      <c r="O784" t="s">
        <v>13734</v>
      </c>
      <c r="P784">
        <v>0</v>
      </c>
      <c r="Q784">
        <v>33020.521560500529</v>
      </c>
      <c r="R784">
        <v>0</v>
      </c>
    </row>
    <row r="785" spans="1:18" x14ac:dyDescent="0.25">
      <c r="A785">
        <v>8</v>
      </c>
      <c r="B785">
        <v>8205</v>
      </c>
      <c r="C785" t="s">
        <v>768</v>
      </c>
      <c r="D785" t="s">
        <v>1527</v>
      </c>
      <c r="E785">
        <v>2</v>
      </c>
      <c r="F785" t="s">
        <v>13827</v>
      </c>
      <c r="G785">
        <v>2</v>
      </c>
      <c r="H785" t="s">
        <v>13773</v>
      </c>
      <c r="I785">
        <v>1</v>
      </c>
      <c r="J785" t="s">
        <v>13769</v>
      </c>
      <c r="K785" t="s">
        <v>13774</v>
      </c>
      <c r="L785">
        <v>270103</v>
      </c>
      <c r="M785" t="s">
        <v>13539</v>
      </c>
      <c r="N785">
        <v>270103008</v>
      </c>
      <c r="O785" t="s">
        <v>13734</v>
      </c>
      <c r="P785">
        <v>0</v>
      </c>
      <c r="Q785">
        <v>7714.9602487977272</v>
      </c>
      <c r="R785">
        <v>0</v>
      </c>
    </row>
    <row r="786" spans="1:18" x14ac:dyDescent="0.25">
      <c r="A786">
        <v>8</v>
      </c>
      <c r="B786">
        <v>8205</v>
      </c>
      <c r="C786" t="s">
        <v>768</v>
      </c>
      <c r="D786" t="s">
        <v>1527</v>
      </c>
      <c r="E786">
        <v>2</v>
      </c>
      <c r="F786" t="s">
        <v>13827</v>
      </c>
      <c r="G786">
        <v>2</v>
      </c>
      <c r="H786" t="s">
        <v>13773</v>
      </c>
      <c r="I786">
        <v>1</v>
      </c>
      <c r="J786" t="s">
        <v>13769</v>
      </c>
      <c r="K786" t="s">
        <v>13775</v>
      </c>
      <c r="L786">
        <v>270103</v>
      </c>
      <c r="M786" t="s">
        <v>13539</v>
      </c>
      <c r="N786">
        <v>270103008</v>
      </c>
      <c r="O786" t="s">
        <v>13734</v>
      </c>
      <c r="P786">
        <v>0</v>
      </c>
      <c r="Q786">
        <v>25305.561311702801</v>
      </c>
      <c r="R786">
        <v>0</v>
      </c>
    </row>
    <row r="787" spans="1:18" x14ac:dyDescent="0.25">
      <c r="A787">
        <v>8</v>
      </c>
      <c r="B787">
        <v>8205</v>
      </c>
      <c r="C787" t="s">
        <v>768</v>
      </c>
      <c r="D787" t="s">
        <v>1527</v>
      </c>
      <c r="E787">
        <v>3</v>
      </c>
      <c r="F787" t="s">
        <v>13828</v>
      </c>
      <c r="G787">
        <v>1</v>
      </c>
      <c r="H787" t="s">
        <v>8278</v>
      </c>
      <c r="I787">
        <v>1</v>
      </c>
      <c r="J787" t="s">
        <v>13769</v>
      </c>
      <c r="K787" t="s">
        <v>13777</v>
      </c>
      <c r="L787">
        <v>270103</v>
      </c>
      <c r="M787" t="s">
        <v>13539</v>
      </c>
      <c r="N787">
        <v>270103008</v>
      </c>
      <c r="O787" t="s">
        <v>13734</v>
      </c>
      <c r="P787">
        <v>0</v>
      </c>
      <c r="Q787">
        <v>33020.521560500529</v>
      </c>
      <c r="R787">
        <v>0</v>
      </c>
    </row>
    <row r="788" spans="1:18" x14ac:dyDescent="0.25">
      <c r="A788">
        <v>8</v>
      </c>
      <c r="B788">
        <v>8205</v>
      </c>
      <c r="C788" t="s">
        <v>768</v>
      </c>
      <c r="D788" t="s">
        <v>1527</v>
      </c>
      <c r="E788">
        <v>4</v>
      </c>
      <c r="F788" t="s">
        <v>13829</v>
      </c>
      <c r="G788">
        <v>1</v>
      </c>
      <c r="H788" t="s">
        <v>8278</v>
      </c>
      <c r="I788">
        <v>1</v>
      </c>
      <c r="J788" t="s">
        <v>13769</v>
      </c>
      <c r="K788" t="s">
        <v>13780</v>
      </c>
      <c r="L788">
        <v>270103</v>
      </c>
      <c r="M788" t="s">
        <v>13539</v>
      </c>
      <c r="N788">
        <v>270103008</v>
      </c>
      <c r="O788" t="s">
        <v>13734</v>
      </c>
      <c r="P788">
        <v>0</v>
      </c>
      <c r="Q788">
        <v>33020.521560500529</v>
      </c>
      <c r="R788">
        <v>0</v>
      </c>
    </row>
    <row r="789" spans="1:18" x14ac:dyDescent="0.25">
      <c r="A789">
        <v>8</v>
      </c>
      <c r="B789">
        <v>8206</v>
      </c>
      <c r="C789" t="s">
        <v>768</v>
      </c>
      <c r="D789" t="s">
        <v>13783</v>
      </c>
      <c r="E789">
        <v>1</v>
      </c>
      <c r="F789" t="s">
        <v>13826</v>
      </c>
      <c r="G789">
        <v>1</v>
      </c>
      <c r="H789" t="s">
        <v>8278</v>
      </c>
      <c r="I789">
        <v>1</v>
      </c>
      <c r="J789" t="s">
        <v>13769</v>
      </c>
      <c r="K789" t="s">
        <v>13770</v>
      </c>
      <c r="L789">
        <v>270103</v>
      </c>
      <c r="M789" t="s">
        <v>13539</v>
      </c>
      <c r="N789">
        <v>270103008</v>
      </c>
      <c r="O789" t="s">
        <v>13734</v>
      </c>
      <c r="P789">
        <v>0</v>
      </c>
      <c r="Q789">
        <v>47822.632099626229</v>
      </c>
      <c r="R789">
        <v>0</v>
      </c>
    </row>
    <row r="790" spans="1:18" x14ac:dyDescent="0.25">
      <c r="A790">
        <v>8</v>
      </c>
      <c r="B790">
        <v>8206</v>
      </c>
      <c r="C790" t="s">
        <v>768</v>
      </c>
      <c r="D790" t="s">
        <v>13783</v>
      </c>
      <c r="E790">
        <v>1</v>
      </c>
      <c r="F790" t="s">
        <v>13826</v>
      </c>
      <c r="G790">
        <v>1</v>
      </c>
      <c r="H790" t="s">
        <v>8278</v>
      </c>
      <c r="I790">
        <v>1</v>
      </c>
      <c r="J790" t="s">
        <v>13769</v>
      </c>
      <c r="K790" t="s">
        <v>13771</v>
      </c>
      <c r="L790">
        <v>270103</v>
      </c>
      <c r="M790" t="s">
        <v>13539</v>
      </c>
      <c r="N790">
        <v>270103008</v>
      </c>
      <c r="O790" t="s">
        <v>13734</v>
      </c>
      <c r="P790">
        <v>0</v>
      </c>
      <c r="Q790">
        <v>14001.870066205103</v>
      </c>
      <c r="R790">
        <v>0</v>
      </c>
    </row>
    <row r="791" spans="1:18" x14ac:dyDescent="0.25">
      <c r="A791">
        <v>8</v>
      </c>
      <c r="B791">
        <v>8206</v>
      </c>
      <c r="C791" t="s">
        <v>768</v>
      </c>
      <c r="D791" t="s">
        <v>13783</v>
      </c>
      <c r="E791">
        <v>2</v>
      </c>
      <c r="F791" t="s">
        <v>13827</v>
      </c>
      <c r="G791">
        <v>2</v>
      </c>
      <c r="H791" t="s">
        <v>13773</v>
      </c>
      <c r="I791">
        <v>1</v>
      </c>
      <c r="J791" t="s">
        <v>13769</v>
      </c>
      <c r="K791" t="s">
        <v>13774</v>
      </c>
      <c r="L791">
        <v>270103</v>
      </c>
      <c r="M791" t="s">
        <v>13539</v>
      </c>
      <c r="N791">
        <v>270103008</v>
      </c>
      <c r="O791" t="s">
        <v>13734</v>
      </c>
      <c r="P791">
        <v>0</v>
      </c>
      <c r="Q791">
        <v>47822.632099626229</v>
      </c>
      <c r="R791">
        <v>0</v>
      </c>
    </row>
    <row r="792" spans="1:18" x14ac:dyDescent="0.25">
      <c r="A792">
        <v>8</v>
      </c>
      <c r="B792">
        <v>8206</v>
      </c>
      <c r="C792" t="s">
        <v>768</v>
      </c>
      <c r="D792" t="s">
        <v>13783</v>
      </c>
      <c r="E792">
        <v>2</v>
      </c>
      <c r="F792" t="s">
        <v>13827</v>
      </c>
      <c r="G792">
        <v>2</v>
      </c>
      <c r="H792" t="s">
        <v>13773</v>
      </c>
      <c r="I792">
        <v>1</v>
      </c>
      <c r="J792" t="s">
        <v>13769</v>
      </c>
      <c r="K792" t="s">
        <v>13775</v>
      </c>
      <c r="L792">
        <v>270103</v>
      </c>
      <c r="M792" t="s">
        <v>13539</v>
      </c>
      <c r="N792">
        <v>270103008</v>
      </c>
      <c r="O792" t="s">
        <v>13734</v>
      </c>
      <c r="P792">
        <v>0</v>
      </c>
      <c r="Q792">
        <v>14001.870066205103</v>
      </c>
      <c r="R792">
        <v>0</v>
      </c>
    </row>
    <row r="793" spans="1:18" x14ac:dyDescent="0.25">
      <c r="A793">
        <v>8</v>
      </c>
      <c r="B793">
        <v>8206</v>
      </c>
      <c r="C793" t="s">
        <v>768</v>
      </c>
      <c r="D793" t="s">
        <v>13783</v>
      </c>
      <c r="E793">
        <v>3</v>
      </c>
      <c r="F793" t="s">
        <v>13828</v>
      </c>
      <c r="G793">
        <v>1</v>
      </c>
      <c r="H793" t="s">
        <v>8278</v>
      </c>
      <c r="I793">
        <v>1</v>
      </c>
      <c r="J793" t="s">
        <v>13769</v>
      </c>
      <c r="K793" t="s">
        <v>13777</v>
      </c>
      <c r="L793">
        <v>270103</v>
      </c>
      <c r="M793" t="s">
        <v>13539</v>
      </c>
      <c r="N793">
        <v>270103008</v>
      </c>
      <c r="O793" t="s">
        <v>13734</v>
      </c>
      <c r="P793">
        <v>0</v>
      </c>
      <c r="Q793">
        <v>61824.502165831334</v>
      </c>
      <c r="R793">
        <v>0</v>
      </c>
    </row>
    <row r="794" spans="1:18" x14ac:dyDescent="0.25">
      <c r="A794">
        <v>8</v>
      </c>
      <c r="B794">
        <v>8206</v>
      </c>
      <c r="C794" t="s">
        <v>768</v>
      </c>
      <c r="D794" t="s">
        <v>13783</v>
      </c>
      <c r="E794">
        <v>4</v>
      </c>
      <c r="F794" t="s">
        <v>13829</v>
      </c>
      <c r="G794">
        <v>1</v>
      </c>
      <c r="H794" t="s">
        <v>8278</v>
      </c>
      <c r="I794">
        <v>1</v>
      </c>
      <c r="J794" t="s">
        <v>13769</v>
      </c>
      <c r="K794" t="s">
        <v>13780</v>
      </c>
      <c r="L794">
        <v>270103</v>
      </c>
      <c r="M794" t="s">
        <v>13539</v>
      </c>
      <c r="N794">
        <v>270103008</v>
      </c>
      <c r="O794" t="s">
        <v>13734</v>
      </c>
      <c r="P794">
        <v>0</v>
      </c>
      <c r="Q794">
        <v>47822.632099626229</v>
      </c>
      <c r="R794">
        <v>0</v>
      </c>
    </row>
    <row r="795" spans="1:18" x14ac:dyDescent="0.25">
      <c r="A795">
        <v>8</v>
      </c>
      <c r="B795">
        <v>8206</v>
      </c>
      <c r="C795" t="s">
        <v>768</v>
      </c>
      <c r="D795" t="s">
        <v>13783</v>
      </c>
      <c r="E795">
        <v>4</v>
      </c>
      <c r="F795" t="s">
        <v>13829</v>
      </c>
      <c r="G795">
        <v>1</v>
      </c>
      <c r="H795" t="s">
        <v>8278</v>
      </c>
      <c r="I795">
        <v>1</v>
      </c>
      <c r="J795" t="s">
        <v>13769</v>
      </c>
      <c r="K795" t="s">
        <v>13781</v>
      </c>
      <c r="L795">
        <v>270103</v>
      </c>
      <c r="M795" t="s">
        <v>13539</v>
      </c>
      <c r="N795">
        <v>270103008</v>
      </c>
      <c r="O795" t="s">
        <v>13734</v>
      </c>
      <c r="P795">
        <v>0</v>
      </c>
      <c r="Q795">
        <v>14001.870066205103</v>
      </c>
      <c r="R795">
        <v>0</v>
      </c>
    </row>
    <row r="796" spans="1:18" x14ac:dyDescent="0.25">
      <c r="A796">
        <v>8</v>
      </c>
      <c r="B796">
        <v>8301</v>
      </c>
      <c r="C796" t="s">
        <v>768</v>
      </c>
      <c r="D796" t="s">
        <v>1536</v>
      </c>
      <c r="E796">
        <v>1</v>
      </c>
      <c r="F796" t="s">
        <v>13826</v>
      </c>
      <c r="G796">
        <v>1</v>
      </c>
      <c r="H796" t="s">
        <v>8278</v>
      </c>
      <c r="I796">
        <v>1</v>
      </c>
      <c r="J796" t="s">
        <v>13769</v>
      </c>
      <c r="K796" t="s">
        <v>13770</v>
      </c>
      <c r="L796">
        <v>270103</v>
      </c>
      <c r="M796" t="s">
        <v>13539</v>
      </c>
      <c r="N796">
        <v>270103008</v>
      </c>
      <c r="O796" t="s">
        <v>13734</v>
      </c>
      <c r="P796">
        <v>18212.018745921574</v>
      </c>
      <c r="Q796">
        <v>31760.264124161949</v>
      </c>
      <c r="R796">
        <v>17449.239258812599</v>
      </c>
    </row>
    <row r="797" spans="1:18" x14ac:dyDescent="0.25">
      <c r="A797">
        <v>8</v>
      </c>
      <c r="B797">
        <v>8301</v>
      </c>
      <c r="C797" t="s">
        <v>768</v>
      </c>
      <c r="D797" t="s">
        <v>1536</v>
      </c>
      <c r="E797">
        <v>1</v>
      </c>
      <c r="F797" t="s">
        <v>13826</v>
      </c>
      <c r="G797">
        <v>1</v>
      </c>
      <c r="H797" t="s">
        <v>8278</v>
      </c>
      <c r="I797">
        <v>1</v>
      </c>
      <c r="J797" t="s">
        <v>13769</v>
      </c>
      <c r="K797" t="s">
        <v>13771</v>
      </c>
      <c r="L797">
        <v>270103</v>
      </c>
      <c r="M797" t="s">
        <v>13539</v>
      </c>
      <c r="N797">
        <v>270103008</v>
      </c>
      <c r="O797" t="s">
        <v>13734</v>
      </c>
      <c r="P797">
        <v>2683.3560736390423</v>
      </c>
      <c r="Q797">
        <v>4354.3760434660899</v>
      </c>
      <c r="R797">
        <v>12485.442127494516</v>
      </c>
    </row>
    <row r="798" spans="1:18" x14ac:dyDescent="0.25">
      <c r="A798">
        <v>8</v>
      </c>
      <c r="B798">
        <v>8301</v>
      </c>
      <c r="C798" t="s">
        <v>768</v>
      </c>
      <c r="D798" t="s">
        <v>1536</v>
      </c>
      <c r="E798">
        <v>2</v>
      </c>
      <c r="F798" t="s">
        <v>13827</v>
      </c>
      <c r="G798">
        <v>2</v>
      </c>
      <c r="H798" t="s">
        <v>13773</v>
      </c>
      <c r="I798">
        <v>1</v>
      </c>
      <c r="J798" t="s">
        <v>13769</v>
      </c>
      <c r="K798" t="s">
        <v>13774</v>
      </c>
      <c r="L798">
        <v>270103</v>
      </c>
      <c r="M798" t="s">
        <v>13539</v>
      </c>
      <c r="N798">
        <v>270103008</v>
      </c>
      <c r="O798" t="s">
        <v>13734</v>
      </c>
      <c r="P798">
        <v>16339.898360720572</v>
      </c>
      <c r="Q798">
        <v>30704.976994214281</v>
      </c>
      <c r="R798">
        <v>11495.099296270093</v>
      </c>
    </row>
    <row r="799" spans="1:18" x14ac:dyDescent="0.25">
      <c r="A799">
        <v>8</v>
      </c>
      <c r="B799">
        <v>8301</v>
      </c>
      <c r="C799" t="s">
        <v>768</v>
      </c>
      <c r="D799" t="s">
        <v>1536</v>
      </c>
      <c r="E799">
        <v>2</v>
      </c>
      <c r="F799" t="s">
        <v>13827</v>
      </c>
      <c r="G799">
        <v>2</v>
      </c>
      <c r="H799" t="s">
        <v>13773</v>
      </c>
      <c r="I799">
        <v>1</v>
      </c>
      <c r="J799" t="s">
        <v>13769</v>
      </c>
      <c r="K799" t="s">
        <v>13775</v>
      </c>
      <c r="L799">
        <v>270103</v>
      </c>
      <c r="M799" t="s">
        <v>13539</v>
      </c>
      <c r="N799">
        <v>270103008</v>
      </c>
      <c r="O799" t="s">
        <v>13734</v>
      </c>
      <c r="P799">
        <v>4555.4764588400467</v>
      </c>
      <c r="Q799">
        <v>5409.6631734137591</v>
      </c>
      <c r="R799">
        <v>18439.58209003702</v>
      </c>
    </row>
    <row r="800" spans="1:18" x14ac:dyDescent="0.25">
      <c r="A800">
        <v>8</v>
      </c>
      <c r="B800">
        <v>8301</v>
      </c>
      <c r="C800" t="s">
        <v>768</v>
      </c>
      <c r="D800" t="s">
        <v>1536</v>
      </c>
      <c r="E800">
        <v>3</v>
      </c>
      <c r="F800" t="s">
        <v>13828</v>
      </c>
      <c r="G800">
        <v>1</v>
      </c>
      <c r="H800" t="s">
        <v>8278</v>
      </c>
      <c r="I800">
        <v>1</v>
      </c>
      <c r="J800" t="s">
        <v>13769</v>
      </c>
      <c r="K800" t="s">
        <v>13777</v>
      </c>
      <c r="L800">
        <v>270103</v>
      </c>
      <c r="M800" t="s">
        <v>13539</v>
      </c>
      <c r="N800">
        <v>270103008</v>
      </c>
      <c r="O800" t="s">
        <v>13734</v>
      </c>
      <c r="P800">
        <v>20106.385082359455</v>
      </c>
      <c r="Q800">
        <v>35190.825051446511</v>
      </c>
      <c r="R800">
        <v>27722.98383360542</v>
      </c>
    </row>
    <row r="801" spans="1:18" x14ac:dyDescent="0.25">
      <c r="A801">
        <v>8</v>
      </c>
      <c r="B801">
        <v>8301</v>
      </c>
      <c r="C801" t="s">
        <v>768</v>
      </c>
      <c r="D801" t="s">
        <v>1536</v>
      </c>
      <c r="E801">
        <v>3</v>
      </c>
      <c r="F801" t="s">
        <v>13828</v>
      </c>
      <c r="G801">
        <v>1</v>
      </c>
      <c r="H801" t="s">
        <v>8278</v>
      </c>
      <c r="I801">
        <v>1</v>
      </c>
      <c r="J801" t="s">
        <v>13769</v>
      </c>
      <c r="K801" t="s">
        <v>13778</v>
      </c>
      <c r="L801">
        <v>270103</v>
      </c>
      <c r="M801" t="s">
        <v>13539</v>
      </c>
      <c r="N801">
        <v>270103008</v>
      </c>
      <c r="O801" t="s">
        <v>13734</v>
      </c>
      <c r="P801">
        <v>788.98973720116271</v>
      </c>
      <c r="Q801">
        <v>923.81511618152911</v>
      </c>
      <c r="R801">
        <v>2211.697552701683</v>
      </c>
    </row>
    <row r="802" spans="1:18" x14ac:dyDescent="0.25">
      <c r="A802">
        <v>8</v>
      </c>
      <c r="B802">
        <v>8301</v>
      </c>
      <c r="C802" t="s">
        <v>768</v>
      </c>
      <c r="D802" t="s">
        <v>1536</v>
      </c>
      <c r="E802">
        <v>4</v>
      </c>
      <c r="F802" t="s">
        <v>13829</v>
      </c>
      <c r="G802">
        <v>1</v>
      </c>
      <c r="H802" t="s">
        <v>8278</v>
      </c>
      <c r="I802">
        <v>1</v>
      </c>
      <c r="J802" t="s">
        <v>13769</v>
      </c>
      <c r="K802" t="s">
        <v>13780</v>
      </c>
      <c r="L802">
        <v>270103</v>
      </c>
      <c r="M802" t="s">
        <v>13539</v>
      </c>
      <c r="N802">
        <v>270103008</v>
      </c>
      <c r="O802" t="s">
        <v>13734</v>
      </c>
      <c r="P802">
        <v>18212.018745921574</v>
      </c>
      <c r="Q802">
        <v>31760.264124161949</v>
      </c>
      <c r="R802">
        <v>17449.239258812599</v>
      </c>
    </row>
    <row r="803" spans="1:18" x14ac:dyDescent="0.25">
      <c r="A803">
        <v>8</v>
      </c>
      <c r="B803">
        <v>8301</v>
      </c>
      <c r="C803" t="s">
        <v>768</v>
      </c>
      <c r="D803" t="s">
        <v>1536</v>
      </c>
      <c r="E803">
        <v>4</v>
      </c>
      <c r="F803" t="s">
        <v>13829</v>
      </c>
      <c r="G803">
        <v>1</v>
      </c>
      <c r="H803" t="s">
        <v>8278</v>
      </c>
      <c r="I803">
        <v>1</v>
      </c>
      <c r="J803" t="s">
        <v>13769</v>
      </c>
      <c r="K803" t="s">
        <v>13781</v>
      </c>
      <c r="L803">
        <v>270103</v>
      </c>
      <c r="M803" t="s">
        <v>13539</v>
      </c>
      <c r="N803">
        <v>270103008</v>
      </c>
      <c r="O803" t="s">
        <v>13734</v>
      </c>
      <c r="P803">
        <v>2683.3560736390423</v>
      </c>
      <c r="Q803">
        <v>4354.3760434660899</v>
      </c>
      <c r="R803">
        <v>12485.442127494516</v>
      </c>
    </row>
    <row r="804" spans="1:18" x14ac:dyDescent="0.25">
      <c r="A804">
        <v>8</v>
      </c>
      <c r="B804">
        <v>8304</v>
      </c>
      <c r="C804" t="s">
        <v>768</v>
      </c>
      <c r="D804" t="s">
        <v>1545</v>
      </c>
      <c r="E804">
        <v>1</v>
      </c>
      <c r="F804" t="s">
        <v>13826</v>
      </c>
      <c r="G804">
        <v>1</v>
      </c>
      <c r="H804" t="s">
        <v>8278</v>
      </c>
      <c r="I804">
        <v>1</v>
      </c>
      <c r="J804" t="s">
        <v>13769</v>
      </c>
      <c r="K804" t="s">
        <v>13770</v>
      </c>
      <c r="L804">
        <v>270103</v>
      </c>
      <c r="M804" t="s">
        <v>13539</v>
      </c>
      <c r="N804">
        <v>270103008</v>
      </c>
      <c r="O804" t="s">
        <v>13734</v>
      </c>
      <c r="P804">
        <v>0</v>
      </c>
      <c r="Q804">
        <v>25473.638190758113</v>
      </c>
      <c r="R804">
        <v>0</v>
      </c>
    </row>
    <row r="805" spans="1:18" x14ac:dyDescent="0.25">
      <c r="A805">
        <v>8</v>
      </c>
      <c r="B805">
        <v>8304</v>
      </c>
      <c r="C805" t="s">
        <v>768</v>
      </c>
      <c r="D805" t="s">
        <v>1545</v>
      </c>
      <c r="E805">
        <v>2</v>
      </c>
      <c r="F805" t="s">
        <v>13827</v>
      </c>
      <c r="G805">
        <v>2</v>
      </c>
      <c r="H805" t="s">
        <v>13773</v>
      </c>
      <c r="I805">
        <v>1</v>
      </c>
      <c r="J805" t="s">
        <v>13769</v>
      </c>
      <c r="K805" t="s">
        <v>13774</v>
      </c>
      <c r="L805">
        <v>270103</v>
      </c>
      <c r="M805" t="s">
        <v>13539</v>
      </c>
      <c r="N805">
        <v>270103008</v>
      </c>
      <c r="O805" t="s">
        <v>13734</v>
      </c>
      <c r="P805">
        <v>0</v>
      </c>
      <c r="Q805">
        <v>13021.166789622319</v>
      </c>
      <c r="R805">
        <v>0</v>
      </c>
    </row>
    <row r="806" spans="1:18" x14ac:dyDescent="0.25">
      <c r="A806">
        <v>8</v>
      </c>
      <c r="B806">
        <v>8304</v>
      </c>
      <c r="C806" t="s">
        <v>768</v>
      </c>
      <c r="D806" t="s">
        <v>1545</v>
      </c>
      <c r="E806">
        <v>2</v>
      </c>
      <c r="F806" t="s">
        <v>13827</v>
      </c>
      <c r="G806">
        <v>2</v>
      </c>
      <c r="H806" t="s">
        <v>13773</v>
      </c>
      <c r="I806">
        <v>1</v>
      </c>
      <c r="J806" t="s">
        <v>13769</v>
      </c>
      <c r="K806" t="s">
        <v>13775</v>
      </c>
      <c r="L806">
        <v>270103</v>
      </c>
      <c r="M806" t="s">
        <v>13539</v>
      </c>
      <c r="N806">
        <v>270103008</v>
      </c>
      <c r="O806" t="s">
        <v>13734</v>
      </c>
      <c r="P806">
        <v>0</v>
      </c>
      <c r="Q806">
        <v>12452.471401135792</v>
      </c>
      <c r="R806">
        <v>0</v>
      </c>
    </row>
    <row r="807" spans="1:18" x14ac:dyDescent="0.25">
      <c r="A807">
        <v>8</v>
      </c>
      <c r="B807">
        <v>8304</v>
      </c>
      <c r="C807" t="s">
        <v>768</v>
      </c>
      <c r="D807" t="s">
        <v>1545</v>
      </c>
      <c r="E807">
        <v>3</v>
      </c>
      <c r="F807" t="s">
        <v>13828</v>
      </c>
      <c r="G807">
        <v>1</v>
      </c>
      <c r="H807" t="s">
        <v>8278</v>
      </c>
      <c r="I807">
        <v>1</v>
      </c>
      <c r="J807" t="s">
        <v>13769</v>
      </c>
      <c r="K807" t="s">
        <v>13777</v>
      </c>
      <c r="L807">
        <v>270103</v>
      </c>
      <c r="M807" t="s">
        <v>13539</v>
      </c>
      <c r="N807">
        <v>270103008</v>
      </c>
      <c r="O807" t="s">
        <v>13734</v>
      </c>
      <c r="P807">
        <v>0</v>
      </c>
      <c r="Q807">
        <v>25473.638190758113</v>
      </c>
      <c r="R807">
        <v>0</v>
      </c>
    </row>
    <row r="808" spans="1:18" x14ac:dyDescent="0.25">
      <c r="A808">
        <v>8</v>
      </c>
      <c r="B808">
        <v>8304</v>
      </c>
      <c r="C808" t="s">
        <v>768</v>
      </c>
      <c r="D808" t="s">
        <v>1545</v>
      </c>
      <c r="E808">
        <v>4</v>
      </c>
      <c r="F808" t="s">
        <v>13829</v>
      </c>
      <c r="G808">
        <v>1</v>
      </c>
      <c r="H808" t="s">
        <v>8278</v>
      </c>
      <c r="I808">
        <v>1</v>
      </c>
      <c r="J808" t="s">
        <v>13769</v>
      </c>
      <c r="K808" t="s">
        <v>13780</v>
      </c>
      <c r="L808">
        <v>270103</v>
      </c>
      <c r="M808" t="s">
        <v>13539</v>
      </c>
      <c r="N808">
        <v>270103008</v>
      </c>
      <c r="O808" t="s">
        <v>13734</v>
      </c>
      <c r="P808">
        <v>0</v>
      </c>
      <c r="Q808">
        <v>25473.638190758113</v>
      </c>
      <c r="R808">
        <v>0</v>
      </c>
    </row>
    <row r="809" spans="1:18" x14ac:dyDescent="0.25">
      <c r="A809">
        <v>8</v>
      </c>
      <c r="B809">
        <v>8305</v>
      </c>
      <c r="C809" t="s">
        <v>768</v>
      </c>
      <c r="D809" t="s">
        <v>1548</v>
      </c>
      <c r="E809">
        <v>1</v>
      </c>
      <c r="F809" t="s">
        <v>13826</v>
      </c>
      <c r="G809">
        <v>1</v>
      </c>
      <c r="H809" t="s">
        <v>8278</v>
      </c>
      <c r="I809">
        <v>1</v>
      </c>
      <c r="J809" t="s">
        <v>13769</v>
      </c>
      <c r="K809" t="s">
        <v>13770</v>
      </c>
      <c r="L809">
        <v>270103</v>
      </c>
      <c r="M809" t="s">
        <v>13539</v>
      </c>
      <c r="N809">
        <v>270103008</v>
      </c>
      <c r="O809" t="s">
        <v>13734</v>
      </c>
      <c r="P809">
        <v>0</v>
      </c>
      <c r="Q809">
        <v>55249.344723369883</v>
      </c>
      <c r="R809">
        <v>27574.530683600471</v>
      </c>
    </row>
    <row r="810" spans="1:18" x14ac:dyDescent="0.25">
      <c r="A810">
        <v>8</v>
      </c>
      <c r="B810">
        <v>8305</v>
      </c>
      <c r="C810" t="s">
        <v>768</v>
      </c>
      <c r="D810" t="s">
        <v>1548</v>
      </c>
      <c r="E810">
        <v>1</v>
      </c>
      <c r="F810" t="s">
        <v>13826</v>
      </c>
      <c r="G810">
        <v>1</v>
      </c>
      <c r="H810" t="s">
        <v>8278</v>
      </c>
      <c r="I810">
        <v>1</v>
      </c>
      <c r="J810" t="s">
        <v>13769</v>
      </c>
      <c r="K810" t="s">
        <v>13771</v>
      </c>
      <c r="L810">
        <v>270103</v>
      </c>
      <c r="M810" t="s">
        <v>13539</v>
      </c>
      <c r="N810">
        <v>270103008</v>
      </c>
      <c r="O810" t="s">
        <v>13734</v>
      </c>
      <c r="P810">
        <v>0</v>
      </c>
      <c r="Q810">
        <v>0</v>
      </c>
      <c r="R810">
        <v>21168.527172157716</v>
      </c>
    </row>
    <row r="811" spans="1:18" x14ac:dyDescent="0.25">
      <c r="A811">
        <v>8</v>
      </c>
      <c r="B811">
        <v>8305</v>
      </c>
      <c r="C811" t="s">
        <v>768</v>
      </c>
      <c r="D811" t="s">
        <v>1548</v>
      </c>
      <c r="E811">
        <v>2</v>
      </c>
      <c r="F811" t="s">
        <v>13827</v>
      </c>
      <c r="G811">
        <v>2</v>
      </c>
      <c r="H811" t="s">
        <v>13773</v>
      </c>
      <c r="I811">
        <v>1</v>
      </c>
      <c r="J811" t="s">
        <v>13769</v>
      </c>
      <c r="K811" t="s">
        <v>13774</v>
      </c>
      <c r="L811">
        <v>270103</v>
      </c>
      <c r="M811" t="s">
        <v>13539</v>
      </c>
      <c r="N811">
        <v>270103008</v>
      </c>
      <c r="O811" t="s">
        <v>13734</v>
      </c>
      <c r="P811">
        <v>0</v>
      </c>
      <c r="Q811">
        <v>55249.344723369883</v>
      </c>
      <c r="R811">
        <v>17059.541380075374</v>
      </c>
    </row>
    <row r="812" spans="1:18" x14ac:dyDescent="0.25">
      <c r="A812">
        <v>8</v>
      </c>
      <c r="B812">
        <v>8305</v>
      </c>
      <c r="C812" t="s">
        <v>768</v>
      </c>
      <c r="D812" t="s">
        <v>1548</v>
      </c>
      <c r="E812">
        <v>2</v>
      </c>
      <c r="F812" t="s">
        <v>13827</v>
      </c>
      <c r="G812">
        <v>2</v>
      </c>
      <c r="H812" t="s">
        <v>13773</v>
      </c>
      <c r="I812">
        <v>1</v>
      </c>
      <c r="J812" t="s">
        <v>13769</v>
      </c>
      <c r="K812" t="s">
        <v>13775</v>
      </c>
      <c r="L812">
        <v>270103</v>
      </c>
      <c r="M812" t="s">
        <v>13539</v>
      </c>
      <c r="N812">
        <v>270103008</v>
      </c>
      <c r="O812" t="s">
        <v>13734</v>
      </c>
      <c r="P812">
        <v>0</v>
      </c>
      <c r="Q812">
        <v>0</v>
      </c>
      <c r="R812">
        <v>31683.516475682816</v>
      </c>
    </row>
    <row r="813" spans="1:18" x14ac:dyDescent="0.25">
      <c r="A813">
        <v>8</v>
      </c>
      <c r="B813">
        <v>8305</v>
      </c>
      <c r="C813" t="s">
        <v>768</v>
      </c>
      <c r="D813" t="s">
        <v>1548</v>
      </c>
      <c r="E813">
        <v>3</v>
      </c>
      <c r="F813" t="s">
        <v>13828</v>
      </c>
      <c r="G813">
        <v>1</v>
      </c>
      <c r="H813" t="s">
        <v>8278</v>
      </c>
      <c r="I813">
        <v>1</v>
      </c>
      <c r="J813" t="s">
        <v>13769</v>
      </c>
      <c r="K813" t="s">
        <v>13777</v>
      </c>
      <c r="L813">
        <v>270103</v>
      </c>
      <c r="M813" t="s">
        <v>13539</v>
      </c>
      <c r="N813">
        <v>270103008</v>
      </c>
      <c r="O813" t="s">
        <v>13734</v>
      </c>
      <c r="P813">
        <v>0</v>
      </c>
      <c r="Q813">
        <v>55249.344723369883</v>
      </c>
      <c r="R813">
        <v>37398.758194113856</v>
      </c>
    </row>
    <row r="814" spans="1:18" x14ac:dyDescent="0.25">
      <c r="A814">
        <v>8</v>
      </c>
      <c r="B814">
        <v>8305</v>
      </c>
      <c r="C814" t="s">
        <v>768</v>
      </c>
      <c r="D814" t="s">
        <v>1548</v>
      </c>
      <c r="E814">
        <v>3</v>
      </c>
      <c r="F814" t="s">
        <v>13828</v>
      </c>
      <c r="G814">
        <v>1</v>
      </c>
      <c r="H814" t="s">
        <v>8278</v>
      </c>
      <c r="I814">
        <v>1</v>
      </c>
      <c r="J814" t="s">
        <v>13769</v>
      </c>
      <c r="K814" t="s">
        <v>13778</v>
      </c>
      <c r="L814">
        <v>270103</v>
      </c>
      <c r="M814" t="s">
        <v>13539</v>
      </c>
      <c r="N814">
        <v>270103008</v>
      </c>
      <c r="O814" t="s">
        <v>13734</v>
      </c>
      <c r="P814">
        <v>0</v>
      </c>
      <c r="Q814">
        <v>0</v>
      </c>
      <c r="R814">
        <v>11344.299661644325</v>
      </c>
    </row>
    <row r="815" spans="1:18" x14ac:dyDescent="0.25">
      <c r="A815">
        <v>8</v>
      </c>
      <c r="B815">
        <v>8305</v>
      </c>
      <c r="C815" t="s">
        <v>768</v>
      </c>
      <c r="D815" t="s">
        <v>1548</v>
      </c>
      <c r="E815">
        <v>4</v>
      </c>
      <c r="F815" t="s">
        <v>13829</v>
      </c>
      <c r="G815">
        <v>1</v>
      </c>
      <c r="H815" t="s">
        <v>8278</v>
      </c>
      <c r="I815">
        <v>1</v>
      </c>
      <c r="J815" t="s">
        <v>13769</v>
      </c>
      <c r="K815" t="s">
        <v>13780</v>
      </c>
      <c r="L815">
        <v>270103</v>
      </c>
      <c r="M815" t="s">
        <v>13539</v>
      </c>
      <c r="N815">
        <v>270103008</v>
      </c>
      <c r="O815" t="s">
        <v>13734</v>
      </c>
      <c r="P815">
        <v>0</v>
      </c>
      <c r="Q815">
        <v>55249.344723369883</v>
      </c>
      <c r="R815">
        <v>27574.530683600471</v>
      </c>
    </row>
    <row r="816" spans="1:18" x14ac:dyDescent="0.25">
      <c r="A816">
        <v>8</v>
      </c>
      <c r="B816">
        <v>8305</v>
      </c>
      <c r="C816" t="s">
        <v>768</v>
      </c>
      <c r="D816" t="s">
        <v>1548</v>
      </c>
      <c r="E816">
        <v>4</v>
      </c>
      <c r="F816" t="s">
        <v>13829</v>
      </c>
      <c r="G816">
        <v>1</v>
      </c>
      <c r="H816" t="s">
        <v>8278</v>
      </c>
      <c r="I816">
        <v>1</v>
      </c>
      <c r="J816" t="s">
        <v>13769</v>
      </c>
      <c r="K816" t="s">
        <v>13781</v>
      </c>
      <c r="L816">
        <v>270103</v>
      </c>
      <c r="M816" t="s">
        <v>13539</v>
      </c>
      <c r="N816">
        <v>270103008</v>
      </c>
      <c r="O816" t="s">
        <v>13734</v>
      </c>
      <c r="P816">
        <v>0</v>
      </c>
      <c r="Q816">
        <v>0</v>
      </c>
      <c r="R816">
        <v>21168.527172157716</v>
      </c>
    </row>
    <row r="817" spans="1:18" x14ac:dyDescent="0.25">
      <c r="A817">
        <v>8</v>
      </c>
      <c r="B817">
        <v>8306</v>
      </c>
      <c r="C817" t="s">
        <v>768</v>
      </c>
      <c r="D817" t="s">
        <v>1551</v>
      </c>
      <c r="E817">
        <v>1</v>
      </c>
      <c r="F817" t="s">
        <v>13826</v>
      </c>
      <c r="G817">
        <v>1</v>
      </c>
      <c r="H817" t="s">
        <v>8278</v>
      </c>
      <c r="I817">
        <v>1</v>
      </c>
      <c r="J817" t="s">
        <v>13769</v>
      </c>
      <c r="K817" t="s">
        <v>13770</v>
      </c>
      <c r="L817">
        <v>270103</v>
      </c>
      <c r="M817" t="s">
        <v>13539</v>
      </c>
      <c r="N817">
        <v>270103008</v>
      </c>
      <c r="O817" t="s">
        <v>13734</v>
      </c>
      <c r="P817">
        <v>0</v>
      </c>
      <c r="Q817">
        <v>20384.351026898003</v>
      </c>
      <c r="R817">
        <v>0</v>
      </c>
    </row>
    <row r="818" spans="1:18" x14ac:dyDescent="0.25">
      <c r="A818">
        <v>8</v>
      </c>
      <c r="B818">
        <v>8306</v>
      </c>
      <c r="C818" t="s">
        <v>768</v>
      </c>
      <c r="D818" t="s">
        <v>1551</v>
      </c>
      <c r="E818">
        <v>2</v>
      </c>
      <c r="F818" t="s">
        <v>13827</v>
      </c>
      <c r="G818">
        <v>2</v>
      </c>
      <c r="H818" t="s">
        <v>13773</v>
      </c>
      <c r="I818">
        <v>1</v>
      </c>
      <c r="J818" t="s">
        <v>13769</v>
      </c>
      <c r="K818" t="s">
        <v>13774</v>
      </c>
      <c r="L818">
        <v>270103</v>
      </c>
      <c r="M818" t="s">
        <v>13539</v>
      </c>
      <c r="N818">
        <v>270103008</v>
      </c>
      <c r="O818" t="s">
        <v>13734</v>
      </c>
      <c r="P818">
        <v>0</v>
      </c>
      <c r="Q818">
        <v>16823.254492579461</v>
      </c>
      <c r="R818">
        <v>0</v>
      </c>
    </row>
    <row r="819" spans="1:18" x14ac:dyDescent="0.25">
      <c r="A819">
        <v>8</v>
      </c>
      <c r="B819">
        <v>8306</v>
      </c>
      <c r="C819" t="s">
        <v>768</v>
      </c>
      <c r="D819" t="s">
        <v>1551</v>
      </c>
      <c r="E819">
        <v>2</v>
      </c>
      <c r="F819" t="s">
        <v>13827</v>
      </c>
      <c r="G819">
        <v>2</v>
      </c>
      <c r="H819" t="s">
        <v>13773</v>
      </c>
      <c r="I819">
        <v>1</v>
      </c>
      <c r="J819" t="s">
        <v>13769</v>
      </c>
      <c r="K819" t="s">
        <v>13775</v>
      </c>
      <c r="L819">
        <v>270103</v>
      </c>
      <c r="M819" t="s">
        <v>13539</v>
      </c>
      <c r="N819">
        <v>270103008</v>
      </c>
      <c r="O819" t="s">
        <v>13734</v>
      </c>
      <c r="P819">
        <v>0</v>
      </c>
      <c r="Q819">
        <v>3561.0965343185426</v>
      </c>
      <c r="R819">
        <v>0</v>
      </c>
    </row>
    <row r="820" spans="1:18" x14ac:dyDescent="0.25">
      <c r="A820">
        <v>8</v>
      </c>
      <c r="B820">
        <v>8306</v>
      </c>
      <c r="C820" t="s">
        <v>768</v>
      </c>
      <c r="D820" t="s">
        <v>1551</v>
      </c>
      <c r="E820">
        <v>3</v>
      </c>
      <c r="F820" t="s">
        <v>13828</v>
      </c>
      <c r="G820">
        <v>1</v>
      </c>
      <c r="H820" t="s">
        <v>8278</v>
      </c>
      <c r="I820">
        <v>1</v>
      </c>
      <c r="J820" t="s">
        <v>13769</v>
      </c>
      <c r="K820" t="s">
        <v>13777</v>
      </c>
      <c r="L820">
        <v>270103</v>
      </c>
      <c r="M820" t="s">
        <v>13539</v>
      </c>
      <c r="N820">
        <v>270103008</v>
      </c>
      <c r="O820" t="s">
        <v>13734</v>
      </c>
      <c r="P820">
        <v>0</v>
      </c>
      <c r="Q820">
        <v>20384.351026898003</v>
      </c>
      <c r="R820">
        <v>0</v>
      </c>
    </row>
    <row r="821" spans="1:18" x14ac:dyDescent="0.25">
      <c r="A821">
        <v>8</v>
      </c>
      <c r="B821">
        <v>8306</v>
      </c>
      <c r="C821" t="s">
        <v>768</v>
      </c>
      <c r="D821" t="s">
        <v>1551</v>
      </c>
      <c r="E821">
        <v>4</v>
      </c>
      <c r="F821" t="s">
        <v>13829</v>
      </c>
      <c r="G821">
        <v>1</v>
      </c>
      <c r="H821" t="s">
        <v>8278</v>
      </c>
      <c r="I821">
        <v>1</v>
      </c>
      <c r="J821" t="s">
        <v>13769</v>
      </c>
      <c r="K821" t="s">
        <v>13780</v>
      </c>
      <c r="L821">
        <v>270103</v>
      </c>
      <c r="M821" t="s">
        <v>13539</v>
      </c>
      <c r="N821">
        <v>270103008</v>
      </c>
      <c r="O821" t="s">
        <v>13734</v>
      </c>
      <c r="P821">
        <v>0</v>
      </c>
      <c r="Q821">
        <v>20384.351026898003</v>
      </c>
      <c r="R821">
        <v>0</v>
      </c>
    </row>
    <row r="822" spans="1:18" x14ac:dyDescent="0.25">
      <c r="A822">
        <v>8</v>
      </c>
      <c r="B822">
        <v>8307</v>
      </c>
      <c r="C822" t="s">
        <v>768</v>
      </c>
      <c r="D822" t="s">
        <v>1554</v>
      </c>
      <c r="E822">
        <v>1</v>
      </c>
      <c r="F822" t="s">
        <v>13826</v>
      </c>
      <c r="G822">
        <v>1</v>
      </c>
      <c r="H822" t="s">
        <v>8278</v>
      </c>
      <c r="I822">
        <v>1</v>
      </c>
      <c r="J822" t="s">
        <v>13769</v>
      </c>
      <c r="K822" t="s">
        <v>13770</v>
      </c>
      <c r="L822">
        <v>270103</v>
      </c>
      <c r="M822" t="s">
        <v>13539</v>
      </c>
      <c r="N822">
        <v>270103008</v>
      </c>
      <c r="O822" t="s">
        <v>13734</v>
      </c>
      <c r="P822">
        <v>0</v>
      </c>
      <c r="Q822">
        <v>50717.22917092211</v>
      </c>
      <c r="R822">
        <v>0</v>
      </c>
    </row>
    <row r="823" spans="1:18" x14ac:dyDescent="0.25">
      <c r="A823">
        <v>8</v>
      </c>
      <c r="B823">
        <v>8307</v>
      </c>
      <c r="C823" t="s">
        <v>768</v>
      </c>
      <c r="D823" t="s">
        <v>1554</v>
      </c>
      <c r="E823">
        <v>2</v>
      </c>
      <c r="F823" t="s">
        <v>13827</v>
      </c>
      <c r="G823">
        <v>2</v>
      </c>
      <c r="H823" t="s">
        <v>13773</v>
      </c>
      <c r="I823">
        <v>1</v>
      </c>
      <c r="J823" t="s">
        <v>13769</v>
      </c>
      <c r="K823" t="s">
        <v>13774</v>
      </c>
      <c r="L823">
        <v>270103</v>
      </c>
      <c r="M823" t="s">
        <v>13539</v>
      </c>
      <c r="N823">
        <v>270103008</v>
      </c>
      <c r="O823" t="s">
        <v>13734</v>
      </c>
      <c r="P823">
        <v>0</v>
      </c>
      <c r="Q823">
        <v>41078.338015123009</v>
      </c>
      <c r="R823">
        <v>0</v>
      </c>
    </row>
    <row r="824" spans="1:18" x14ac:dyDescent="0.25">
      <c r="A824">
        <v>8</v>
      </c>
      <c r="B824">
        <v>8307</v>
      </c>
      <c r="C824" t="s">
        <v>768</v>
      </c>
      <c r="D824" t="s">
        <v>1554</v>
      </c>
      <c r="E824">
        <v>2</v>
      </c>
      <c r="F824" t="s">
        <v>13827</v>
      </c>
      <c r="G824">
        <v>2</v>
      </c>
      <c r="H824" t="s">
        <v>13773</v>
      </c>
      <c r="I824">
        <v>1</v>
      </c>
      <c r="J824" t="s">
        <v>13769</v>
      </c>
      <c r="K824" t="s">
        <v>13775</v>
      </c>
      <c r="L824">
        <v>270103</v>
      </c>
      <c r="M824" t="s">
        <v>13539</v>
      </c>
      <c r="N824">
        <v>270103008</v>
      </c>
      <c r="O824" t="s">
        <v>13734</v>
      </c>
      <c r="P824">
        <v>0</v>
      </c>
      <c r="Q824">
        <v>9638.8911557991032</v>
      </c>
      <c r="R824">
        <v>0</v>
      </c>
    </row>
    <row r="825" spans="1:18" x14ac:dyDescent="0.25">
      <c r="A825">
        <v>8</v>
      </c>
      <c r="B825">
        <v>8307</v>
      </c>
      <c r="C825" t="s">
        <v>768</v>
      </c>
      <c r="D825" t="s">
        <v>1554</v>
      </c>
      <c r="E825">
        <v>3</v>
      </c>
      <c r="F825" t="s">
        <v>13828</v>
      </c>
      <c r="G825">
        <v>1</v>
      </c>
      <c r="H825" t="s">
        <v>8278</v>
      </c>
      <c r="I825">
        <v>1</v>
      </c>
      <c r="J825" t="s">
        <v>13769</v>
      </c>
      <c r="K825" t="s">
        <v>13777</v>
      </c>
      <c r="L825">
        <v>270103</v>
      </c>
      <c r="M825" t="s">
        <v>13539</v>
      </c>
      <c r="N825">
        <v>270103008</v>
      </c>
      <c r="O825" t="s">
        <v>13734</v>
      </c>
      <c r="P825">
        <v>0</v>
      </c>
      <c r="Q825">
        <v>50717.22917092211</v>
      </c>
      <c r="R825">
        <v>0</v>
      </c>
    </row>
    <row r="826" spans="1:18" x14ac:dyDescent="0.25">
      <c r="A826">
        <v>8</v>
      </c>
      <c r="B826">
        <v>8307</v>
      </c>
      <c r="C826" t="s">
        <v>768</v>
      </c>
      <c r="D826" t="s">
        <v>1554</v>
      </c>
      <c r="E826">
        <v>4</v>
      </c>
      <c r="F826" t="s">
        <v>13829</v>
      </c>
      <c r="G826">
        <v>1</v>
      </c>
      <c r="H826" t="s">
        <v>8278</v>
      </c>
      <c r="I826">
        <v>1</v>
      </c>
      <c r="J826" t="s">
        <v>13769</v>
      </c>
      <c r="K826" t="s">
        <v>13780</v>
      </c>
      <c r="L826">
        <v>270103</v>
      </c>
      <c r="M826" t="s">
        <v>13539</v>
      </c>
      <c r="N826">
        <v>270103008</v>
      </c>
      <c r="O826" t="s">
        <v>13734</v>
      </c>
      <c r="P826">
        <v>0</v>
      </c>
      <c r="Q826">
        <v>50717.22917092211</v>
      </c>
      <c r="R826">
        <v>0</v>
      </c>
    </row>
    <row r="827" spans="1:18" x14ac:dyDescent="0.25">
      <c r="A827">
        <v>8</v>
      </c>
      <c r="B827">
        <v>8312</v>
      </c>
      <c r="C827" t="s">
        <v>768</v>
      </c>
      <c r="D827" t="s">
        <v>1568</v>
      </c>
      <c r="E827">
        <v>1</v>
      </c>
      <c r="F827" t="s">
        <v>13826</v>
      </c>
      <c r="G827">
        <v>1</v>
      </c>
      <c r="H827" t="s">
        <v>8278</v>
      </c>
      <c r="I827">
        <v>1</v>
      </c>
      <c r="J827" t="s">
        <v>13769</v>
      </c>
      <c r="K827" t="s">
        <v>13770</v>
      </c>
      <c r="L827">
        <v>270103</v>
      </c>
      <c r="M827" t="s">
        <v>13539</v>
      </c>
      <c r="N827">
        <v>270103008</v>
      </c>
      <c r="O827" t="s">
        <v>13734</v>
      </c>
      <c r="P827">
        <v>0</v>
      </c>
      <c r="Q827">
        <v>21644.148464905869</v>
      </c>
      <c r="R827">
        <v>0</v>
      </c>
    </row>
    <row r="828" spans="1:18" x14ac:dyDescent="0.25">
      <c r="A828">
        <v>8</v>
      </c>
      <c r="B828">
        <v>8312</v>
      </c>
      <c r="C828" t="s">
        <v>768</v>
      </c>
      <c r="D828" t="s">
        <v>1568</v>
      </c>
      <c r="E828">
        <v>1</v>
      </c>
      <c r="F828" t="s">
        <v>13826</v>
      </c>
      <c r="G828">
        <v>1</v>
      </c>
      <c r="H828" t="s">
        <v>8278</v>
      </c>
      <c r="I828">
        <v>1</v>
      </c>
      <c r="J828" t="s">
        <v>13769</v>
      </c>
      <c r="K828" t="s">
        <v>13771</v>
      </c>
      <c r="L828">
        <v>270103</v>
      </c>
      <c r="M828" t="s">
        <v>13539</v>
      </c>
      <c r="N828">
        <v>270103008</v>
      </c>
      <c r="O828" t="s">
        <v>13734</v>
      </c>
      <c r="P828">
        <v>0</v>
      </c>
      <c r="Q828">
        <v>10784.498114708864</v>
      </c>
      <c r="R828">
        <v>0</v>
      </c>
    </row>
    <row r="829" spans="1:18" x14ac:dyDescent="0.25">
      <c r="A829">
        <v>8</v>
      </c>
      <c r="B829">
        <v>8312</v>
      </c>
      <c r="C829" t="s">
        <v>768</v>
      </c>
      <c r="D829" t="s">
        <v>1568</v>
      </c>
      <c r="E829">
        <v>2</v>
      </c>
      <c r="F829" t="s">
        <v>13827</v>
      </c>
      <c r="G829">
        <v>2</v>
      </c>
      <c r="H829" t="s">
        <v>13773</v>
      </c>
      <c r="I829">
        <v>1</v>
      </c>
      <c r="J829" t="s">
        <v>13769</v>
      </c>
      <c r="K829" t="s">
        <v>13774</v>
      </c>
      <c r="L829">
        <v>270103</v>
      </c>
      <c r="M829" t="s">
        <v>13539</v>
      </c>
      <c r="N829">
        <v>270103008</v>
      </c>
      <c r="O829" t="s">
        <v>13734</v>
      </c>
      <c r="P829">
        <v>0</v>
      </c>
      <c r="Q829">
        <v>21644.148464905869</v>
      </c>
      <c r="R829">
        <v>0</v>
      </c>
    </row>
    <row r="830" spans="1:18" x14ac:dyDescent="0.25">
      <c r="A830">
        <v>8</v>
      </c>
      <c r="B830">
        <v>8312</v>
      </c>
      <c r="C830" t="s">
        <v>768</v>
      </c>
      <c r="D830" t="s">
        <v>1568</v>
      </c>
      <c r="E830">
        <v>2</v>
      </c>
      <c r="F830" t="s">
        <v>13827</v>
      </c>
      <c r="G830">
        <v>2</v>
      </c>
      <c r="H830" t="s">
        <v>13773</v>
      </c>
      <c r="I830">
        <v>1</v>
      </c>
      <c r="J830" t="s">
        <v>13769</v>
      </c>
      <c r="K830" t="s">
        <v>13775</v>
      </c>
      <c r="L830">
        <v>270103</v>
      </c>
      <c r="M830" t="s">
        <v>13539</v>
      </c>
      <c r="N830">
        <v>270103008</v>
      </c>
      <c r="O830" t="s">
        <v>13734</v>
      </c>
      <c r="P830">
        <v>0</v>
      </c>
      <c r="Q830">
        <v>10784.498114708864</v>
      </c>
      <c r="R830">
        <v>0</v>
      </c>
    </row>
    <row r="831" spans="1:18" x14ac:dyDescent="0.25">
      <c r="A831">
        <v>8</v>
      </c>
      <c r="B831">
        <v>8312</v>
      </c>
      <c r="C831" t="s">
        <v>768</v>
      </c>
      <c r="D831" t="s">
        <v>1568</v>
      </c>
      <c r="E831">
        <v>3</v>
      </c>
      <c r="F831" t="s">
        <v>13828</v>
      </c>
      <c r="G831">
        <v>1</v>
      </c>
      <c r="H831" t="s">
        <v>8278</v>
      </c>
      <c r="I831">
        <v>1</v>
      </c>
      <c r="J831" t="s">
        <v>13769</v>
      </c>
      <c r="K831" t="s">
        <v>13777</v>
      </c>
      <c r="L831">
        <v>270103</v>
      </c>
      <c r="M831" t="s">
        <v>13539</v>
      </c>
      <c r="N831">
        <v>270103008</v>
      </c>
      <c r="O831" t="s">
        <v>13734</v>
      </c>
      <c r="P831">
        <v>0</v>
      </c>
      <c r="Q831">
        <v>32428.646579614735</v>
      </c>
      <c r="R831">
        <v>0</v>
      </c>
    </row>
    <row r="832" spans="1:18" x14ac:dyDescent="0.25">
      <c r="A832">
        <v>8</v>
      </c>
      <c r="B832">
        <v>8312</v>
      </c>
      <c r="C832" t="s">
        <v>768</v>
      </c>
      <c r="D832" t="s">
        <v>1568</v>
      </c>
      <c r="E832">
        <v>4</v>
      </c>
      <c r="F832" t="s">
        <v>13829</v>
      </c>
      <c r="G832">
        <v>1</v>
      </c>
      <c r="H832" t="s">
        <v>8278</v>
      </c>
      <c r="I832">
        <v>1</v>
      </c>
      <c r="J832" t="s">
        <v>13769</v>
      </c>
      <c r="K832" t="s">
        <v>13780</v>
      </c>
      <c r="L832">
        <v>270103</v>
      </c>
      <c r="M832" t="s">
        <v>13539</v>
      </c>
      <c r="N832">
        <v>270103008</v>
      </c>
      <c r="O832" t="s">
        <v>13734</v>
      </c>
      <c r="P832">
        <v>0</v>
      </c>
      <c r="Q832">
        <v>21644.148464905869</v>
      </c>
      <c r="R832">
        <v>0</v>
      </c>
    </row>
    <row r="833" spans="1:18" x14ac:dyDescent="0.25">
      <c r="A833">
        <v>8</v>
      </c>
      <c r="B833">
        <v>8312</v>
      </c>
      <c r="C833" t="s">
        <v>768</v>
      </c>
      <c r="D833" t="s">
        <v>1568</v>
      </c>
      <c r="E833">
        <v>4</v>
      </c>
      <c r="F833" t="s">
        <v>13829</v>
      </c>
      <c r="G833">
        <v>1</v>
      </c>
      <c r="H833" t="s">
        <v>8278</v>
      </c>
      <c r="I833">
        <v>1</v>
      </c>
      <c r="J833" t="s">
        <v>13769</v>
      </c>
      <c r="K833" t="s">
        <v>13781</v>
      </c>
      <c r="L833">
        <v>270103</v>
      </c>
      <c r="M833" t="s">
        <v>13539</v>
      </c>
      <c r="N833">
        <v>270103008</v>
      </c>
      <c r="O833" t="s">
        <v>13734</v>
      </c>
      <c r="P833">
        <v>0</v>
      </c>
      <c r="Q833">
        <v>10784.498114708864</v>
      </c>
      <c r="R833">
        <v>0</v>
      </c>
    </row>
    <row r="834" spans="1:18" x14ac:dyDescent="0.25">
      <c r="A834">
        <v>8</v>
      </c>
      <c r="B834">
        <v>16101</v>
      </c>
      <c r="C834" t="s">
        <v>768</v>
      </c>
      <c r="D834" t="s">
        <v>2024</v>
      </c>
      <c r="E834">
        <v>1</v>
      </c>
      <c r="F834" t="s">
        <v>13826</v>
      </c>
      <c r="G834">
        <v>1</v>
      </c>
      <c r="H834" t="s">
        <v>8278</v>
      </c>
      <c r="I834">
        <v>1</v>
      </c>
      <c r="J834" t="s">
        <v>13769</v>
      </c>
      <c r="K834" t="s">
        <v>13770</v>
      </c>
      <c r="L834">
        <v>270103</v>
      </c>
      <c r="M834" t="s">
        <v>13539</v>
      </c>
      <c r="N834">
        <v>270103008</v>
      </c>
      <c r="O834" t="s">
        <v>13734</v>
      </c>
      <c r="P834">
        <v>21899.790329204763</v>
      </c>
      <c r="Q834">
        <v>30139.114856116033</v>
      </c>
      <c r="R834">
        <v>0</v>
      </c>
    </row>
    <row r="835" spans="1:18" x14ac:dyDescent="0.25">
      <c r="A835">
        <v>8</v>
      </c>
      <c r="B835">
        <v>16101</v>
      </c>
      <c r="C835" t="s">
        <v>768</v>
      </c>
      <c r="D835" t="s">
        <v>2024</v>
      </c>
      <c r="E835">
        <v>1</v>
      </c>
      <c r="F835" t="s">
        <v>13826</v>
      </c>
      <c r="G835">
        <v>1</v>
      </c>
      <c r="H835" t="s">
        <v>8278</v>
      </c>
      <c r="I835">
        <v>1</v>
      </c>
      <c r="J835" t="s">
        <v>13769</v>
      </c>
      <c r="K835" t="s">
        <v>13771</v>
      </c>
      <c r="L835">
        <v>270103</v>
      </c>
      <c r="M835" t="s">
        <v>13539</v>
      </c>
      <c r="N835">
        <v>270103008</v>
      </c>
      <c r="O835" t="s">
        <v>13734</v>
      </c>
      <c r="P835">
        <v>7012.6234788059573</v>
      </c>
      <c r="Q835">
        <v>6959.9296550396593</v>
      </c>
      <c r="R835">
        <v>0</v>
      </c>
    </row>
    <row r="836" spans="1:18" x14ac:dyDescent="0.25">
      <c r="A836">
        <v>8</v>
      </c>
      <c r="B836">
        <v>16101</v>
      </c>
      <c r="C836" t="s">
        <v>768</v>
      </c>
      <c r="D836" t="s">
        <v>2024</v>
      </c>
      <c r="E836">
        <v>2</v>
      </c>
      <c r="F836" t="s">
        <v>13827</v>
      </c>
      <c r="G836">
        <v>2</v>
      </c>
      <c r="H836" t="s">
        <v>13773</v>
      </c>
      <c r="I836">
        <v>1</v>
      </c>
      <c r="J836" t="s">
        <v>13769</v>
      </c>
      <c r="K836" t="s">
        <v>13774</v>
      </c>
      <c r="L836">
        <v>270103</v>
      </c>
      <c r="M836" t="s">
        <v>13539</v>
      </c>
      <c r="N836">
        <v>270103008</v>
      </c>
      <c r="O836" t="s">
        <v>13734</v>
      </c>
      <c r="P836">
        <v>16422.951386637269</v>
      </c>
      <c r="Q836">
        <v>27080.678684197646</v>
      </c>
      <c r="R836">
        <v>0</v>
      </c>
    </row>
    <row r="837" spans="1:18" x14ac:dyDescent="0.25">
      <c r="A837">
        <v>8</v>
      </c>
      <c r="B837">
        <v>16101</v>
      </c>
      <c r="C837" t="s">
        <v>768</v>
      </c>
      <c r="D837" t="s">
        <v>2024</v>
      </c>
      <c r="E837">
        <v>2</v>
      </c>
      <c r="F837" t="s">
        <v>13827</v>
      </c>
      <c r="G837">
        <v>2</v>
      </c>
      <c r="H837" t="s">
        <v>13773</v>
      </c>
      <c r="I837">
        <v>1</v>
      </c>
      <c r="J837" t="s">
        <v>13769</v>
      </c>
      <c r="K837" t="s">
        <v>13775</v>
      </c>
      <c r="L837">
        <v>270103</v>
      </c>
      <c r="M837" t="s">
        <v>13539</v>
      </c>
      <c r="N837">
        <v>270103008</v>
      </c>
      <c r="O837" t="s">
        <v>13734</v>
      </c>
      <c r="P837">
        <v>12489.462421373451</v>
      </c>
      <c r="Q837">
        <v>10018.365826958046</v>
      </c>
      <c r="R837">
        <v>0</v>
      </c>
    </row>
    <row r="838" spans="1:18" x14ac:dyDescent="0.25">
      <c r="A838">
        <v>8</v>
      </c>
      <c r="B838">
        <v>16101</v>
      </c>
      <c r="C838" t="s">
        <v>768</v>
      </c>
      <c r="D838" t="s">
        <v>2024</v>
      </c>
      <c r="E838">
        <v>3</v>
      </c>
      <c r="F838" t="s">
        <v>13828</v>
      </c>
      <c r="G838">
        <v>1</v>
      </c>
      <c r="H838" t="s">
        <v>8278</v>
      </c>
      <c r="I838">
        <v>1</v>
      </c>
      <c r="J838" t="s">
        <v>13769</v>
      </c>
      <c r="K838" t="s">
        <v>13777</v>
      </c>
      <c r="L838">
        <v>270103</v>
      </c>
      <c r="M838" t="s">
        <v>13539</v>
      </c>
      <c r="N838">
        <v>270103008</v>
      </c>
      <c r="O838" t="s">
        <v>13734</v>
      </c>
      <c r="P838">
        <v>27819.7479627348</v>
      </c>
      <c r="Q838">
        <v>36264.921130635863</v>
      </c>
      <c r="R838">
        <v>0</v>
      </c>
    </row>
    <row r="839" spans="1:18" x14ac:dyDescent="0.25">
      <c r="A839">
        <v>8</v>
      </c>
      <c r="B839">
        <v>16101</v>
      </c>
      <c r="C839" t="s">
        <v>768</v>
      </c>
      <c r="D839" t="s">
        <v>2024</v>
      </c>
      <c r="E839">
        <v>3</v>
      </c>
      <c r="F839" t="s">
        <v>13828</v>
      </c>
      <c r="G839">
        <v>1</v>
      </c>
      <c r="H839" t="s">
        <v>8278</v>
      </c>
      <c r="I839">
        <v>1</v>
      </c>
      <c r="J839" t="s">
        <v>13769</v>
      </c>
      <c r="K839" t="s">
        <v>13778</v>
      </c>
      <c r="L839">
        <v>270103</v>
      </c>
      <c r="M839" t="s">
        <v>13539</v>
      </c>
      <c r="N839">
        <v>270103008</v>
      </c>
      <c r="O839" t="s">
        <v>13734</v>
      </c>
      <c r="P839">
        <v>1092.6658452759225</v>
      </c>
      <c r="Q839">
        <v>834.12338051982647</v>
      </c>
      <c r="R839">
        <v>0</v>
      </c>
    </row>
    <row r="840" spans="1:18" x14ac:dyDescent="0.25">
      <c r="A840">
        <v>8</v>
      </c>
      <c r="B840">
        <v>16101</v>
      </c>
      <c r="C840" t="s">
        <v>768</v>
      </c>
      <c r="D840" t="s">
        <v>2024</v>
      </c>
      <c r="E840">
        <v>4</v>
      </c>
      <c r="F840" t="s">
        <v>13829</v>
      </c>
      <c r="G840">
        <v>1</v>
      </c>
      <c r="H840" t="s">
        <v>8278</v>
      </c>
      <c r="I840">
        <v>1</v>
      </c>
      <c r="J840" t="s">
        <v>13769</v>
      </c>
      <c r="K840" t="s">
        <v>13780</v>
      </c>
      <c r="L840">
        <v>270103</v>
      </c>
      <c r="M840" t="s">
        <v>13539</v>
      </c>
      <c r="N840">
        <v>270103008</v>
      </c>
      <c r="O840" t="s">
        <v>13734</v>
      </c>
      <c r="P840">
        <v>21899.790329204763</v>
      </c>
      <c r="Q840">
        <v>30139.114856116033</v>
      </c>
      <c r="R840">
        <v>0</v>
      </c>
    </row>
    <row r="841" spans="1:18" x14ac:dyDescent="0.25">
      <c r="A841">
        <v>8</v>
      </c>
      <c r="B841">
        <v>16101</v>
      </c>
      <c r="C841" t="s">
        <v>768</v>
      </c>
      <c r="D841" t="s">
        <v>2024</v>
      </c>
      <c r="E841">
        <v>4</v>
      </c>
      <c r="F841" t="s">
        <v>13829</v>
      </c>
      <c r="G841">
        <v>1</v>
      </c>
      <c r="H841" t="s">
        <v>8278</v>
      </c>
      <c r="I841">
        <v>1</v>
      </c>
      <c r="J841" t="s">
        <v>13769</v>
      </c>
      <c r="K841" t="s">
        <v>13781</v>
      </c>
      <c r="L841">
        <v>270103</v>
      </c>
      <c r="M841" t="s">
        <v>13539</v>
      </c>
      <c r="N841">
        <v>270103008</v>
      </c>
      <c r="O841" t="s">
        <v>13734</v>
      </c>
      <c r="P841">
        <v>7012.6234788059573</v>
      </c>
      <c r="Q841">
        <v>6959.9296550396593</v>
      </c>
      <c r="R841">
        <v>0</v>
      </c>
    </row>
    <row r="842" spans="1:18" x14ac:dyDescent="0.25">
      <c r="A842">
        <v>8</v>
      </c>
      <c r="B842">
        <v>16103</v>
      </c>
      <c r="C842" t="s">
        <v>768</v>
      </c>
      <c r="D842" t="s">
        <v>2030</v>
      </c>
      <c r="E842">
        <v>1</v>
      </c>
      <c r="F842" t="s">
        <v>13826</v>
      </c>
      <c r="G842">
        <v>1</v>
      </c>
      <c r="H842" t="s">
        <v>8278</v>
      </c>
      <c r="I842">
        <v>1</v>
      </c>
      <c r="J842" t="s">
        <v>13769</v>
      </c>
      <c r="K842" t="s">
        <v>13770</v>
      </c>
      <c r="L842">
        <v>270103</v>
      </c>
      <c r="M842" t="s">
        <v>13539</v>
      </c>
      <c r="N842">
        <v>270103008</v>
      </c>
      <c r="O842" t="s">
        <v>13734</v>
      </c>
      <c r="P842">
        <v>0</v>
      </c>
      <c r="Q842">
        <v>29497.010972348733</v>
      </c>
      <c r="R842">
        <v>0</v>
      </c>
    </row>
    <row r="843" spans="1:18" x14ac:dyDescent="0.25">
      <c r="A843">
        <v>8</v>
      </c>
      <c r="B843">
        <v>16103</v>
      </c>
      <c r="C843" t="s">
        <v>768</v>
      </c>
      <c r="D843" t="s">
        <v>2030</v>
      </c>
      <c r="E843">
        <v>1</v>
      </c>
      <c r="F843" t="s">
        <v>13826</v>
      </c>
      <c r="G843">
        <v>1</v>
      </c>
      <c r="H843" t="s">
        <v>8278</v>
      </c>
      <c r="I843">
        <v>1</v>
      </c>
      <c r="J843" t="s">
        <v>13769</v>
      </c>
      <c r="K843" t="s">
        <v>13771</v>
      </c>
      <c r="L843">
        <v>270103</v>
      </c>
      <c r="M843" t="s">
        <v>13539</v>
      </c>
      <c r="N843">
        <v>270103008</v>
      </c>
      <c r="O843" t="s">
        <v>13734</v>
      </c>
      <c r="P843">
        <v>0</v>
      </c>
      <c r="Q843">
        <v>6564.3746475848166</v>
      </c>
      <c r="R843">
        <v>0</v>
      </c>
    </row>
    <row r="844" spans="1:18" x14ac:dyDescent="0.25">
      <c r="A844">
        <v>8</v>
      </c>
      <c r="B844">
        <v>16103</v>
      </c>
      <c r="C844" t="s">
        <v>768</v>
      </c>
      <c r="D844" t="s">
        <v>2030</v>
      </c>
      <c r="E844">
        <v>2</v>
      </c>
      <c r="F844" t="s">
        <v>13827</v>
      </c>
      <c r="G844">
        <v>2</v>
      </c>
      <c r="H844" t="s">
        <v>13773</v>
      </c>
      <c r="I844">
        <v>1</v>
      </c>
      <c r="J844" t="s">
        <v>13769</v>
      </c>
      <c r="K844" t="s">
        <v>13774</v>
      </c>
      <c r="L844">
        <v>270103</v>
      </c>
      <c r="M844" t="s">
        <v>13539</v>
      </c>
      <c r="N844">
        <v>270103008</v>
      </c>
      <c r="O844" t="s">
        <v>13734</v>
      </c>
      <c r="P844">
        <v>0</v>
      </c>
      <c r="Q844">
        <v>23383.19070072208</v>
      </c>
      <c r="R844">
        <v>0</v>
      </c>
    </row>
    <row r="845" spans="1:18" x14ac:dyDescent="0.25">
      <c r="A845">
        <v>8</v>
      </c>
      <c r="B845">
        <v>16103</v>
      </c>
      <c r="C845" t="s">
        <v>768</v>
      </c>
      <c r="D845" t="s">
        <v>2030</v>
      </c>
      <c r="E845">
        <v>2</v>
      </c>
      <c r="F845" t="s">
        <v>13827</v>
      </c>
      <c r="G845">
        <v>2</v>
      </c>
      <c r="H845" t="s">
        <v>13773</v>
      </c>
      <c r="I845">
        <v>1</v>
      </c>
      <c r="J845" t="s">
        <v>13769</v>
      </c>
      <c r="K845" t="s">
        <v>13775</v>
      </c>
      <c r="L845">
        <v>270103</v>
      </c>
      <c r="M845" t="s">
        <v>13539</v>
      </c>
      <c r="N845">
        <v>270103008</v>
      </c>
      <c r="O845" t="s">
        <v>13734</v>
      </c>
      <c r="P845">
        <v>0</v>
      </c>
      <c r="Q845">
        <v>12678.194919211472</v>
      </c>
      <c r="R845">
        <v>0</v>
      </c>
    </row>
    <row r="846" spans="1:18" x14ac:dyDescent="0.25">
      <c r="A846">
        <v>8</v>
      </c>
      <c r="B846">
        <v>16103</v>
      </c>
      <c r="C846" t="s">
        <v>768</v>
      </c>
      <c r="D846" t="s">
        <v>2030</v>
      </c>
      <c r="E846">
        <v>3</v>
      </c>
      <c r="F846" t="s">
        <v>13828</v>
      </c>
      <c r="G846">
        <v>1</v>
      </c>
      <c r="H846" t="s">
        <v>8278</v>
      </c>
      <c r="I846">
        <v>1</v>
      </c>
      <c r="J846" t="s">
        <v>13769</v>
      </c>
      <c r="K846" t="s">
        <v>13777</v>
      </c>
      <c r="L846">
        <v>270103</v>
      </c>
      <c r="M846" t="s">
        <v>13539</v>
      </c>
      <c r="N846">
        <v>270103008</v>
      </c>
      <c r="O846" t="s">
        <v>13734</v>
      </c>
      <c r="P846">
        <v>0</v>
      </c>
      <c r="Q846">
        <v>36061.38561993355</v>
      </c>
      <c r="R846">
        <v>0</v>
      </c>
    </row>
    <row r="847" spans="1:18" x14ac:dyDescent="0.25">
      <c r="A847">
        <v>8</v>
      </c>
      <c r="B847">
        <v>16103</v>
      </c>
      <c r="C847" t="s">
        <v>768</v>
      </c>
      <c r="D847" t="s">
        <v>2030</v>
      </c>
      <c r="E847">
        <v>4</v>
      </c>
      <c r="F847" t="s">
        <v>13829</v>
      </c>
      <c r="G847">
        <v>1</v>
      </c>
      <c r="H847" t="s">
        <v>8278</v>
      </c>
      <c r="I847">
        <v>1</v>
      </c>
      <c r="J847" t="s">
        <v>13769</v>
      </c>
      <c r="K847" t="s">
        <v>13780</v>
      </c>
      <c r="L847">
        <v>270103</v>
      </c>
      <c r="M847" t="s">
        <v>13539</v>
      </c>
      <c r="N847">
        <v>270103008</v>
      </c>
      <c r="O847" t="s">
        <v>13734</v>
      </c>
      <c r="P847">
        <v>0</v>
      </c>
      <c r="Q847">
        <v>29497.010972348733</v>
      </c>
      <c r="R847">
        <v>0</v>
      </c>
    </row>
    <row r="848" spans="1:18" x14ac:dyDescent="0.25">
      <c r="A848">
        <v>8</v>
      </c>
      <c r="B848">
        <v>16103</v>
      </c>
      <c r="C848" t="s">
        <v>768</v>
      </c>
      <c r="D848" t="s">
        <v>2030</v>
      </c>
      <c r="E848">
        <v>4</v>
      </c>
      <c r="F848" t="s">
        <v>13829</v>
      </c>
      <c r="G848">
        <v>1</v>
      </c>
      <c r="H848" t="s">
        <v>8278</v>
      </c>
      <c r="I848">
        <v>1</v>
      </c>
      <c r="J848" t="s">
        <v>13769</v>
      </c>
      <c r="K848" t="s">
        <v>13781</v>
      </c>
      <c r="L848">
        <v>270103</v>
      </c>
      <c r="M848" t="s">
        <v>13539</v>
      </c>
      <c r="N848">
        <v>270103008</v>
      </c>
      <c r="O848" t="s">
        <v>13734</v>
      </c>
      <c r="P848">
        <v>0</v>
      </c>
      <c r="Q848">
        <v>6564.3746475848166</v>
      </c>
      <c r="R848">
        <v>0</v>
      </c>
    </row>
    <row r="849" spans="1:18" x14ac:dyDescent="0.25">
      <c r="A849">
        <v>8</v>
      </c>
      <c r="B849">
        <v>16107</v>
      </c>
      <c r="C849" t="s">
        <v>768</v>
      </c>
      <c r="D849" t="s">
        <v>2042</v>
      </c>
      <c r="E849">
        <v>1</v>
      </c>
      <c r="F849" t="s">
        <v>13826</v>
      </c>
      <c r="G849">
        <v>1</v>
      </c>
      <c r="H849" t="s">
        <v>8278</v>
      </c>
      <c r="I849">
        <v>1</v>
      </c>
      <c r="J849" t="s">
        <v>13769</v>
      </c>
      <c r="K849" t="s">
        <v>13770</v>
      </c>
      <c r="L849">
        <v>270103</v>
      </c>
      <c r="M849" t="s">
        <v>13539</v>
      </c>
      <c r="N849">
        <v>270103008</v>
      </c>
      <c r="O849" t="s">
        <v>13734</v>
      </c>
      <c r="P849">
        <v>0</v>
      </c>
      <c r="Q849">
        <v>65021.563369669937</v>
      </c>
      <c r="R849">
        <v>0</v>
      </c>
    </row>
    <row r="850" spans="1:18" x14ac:dyDescent="0.25">
      <c r="A850">
        <v>8</v>
      </c>
      <c r="B850">
        <v>16107</v>
      </c>
      <c r="C850" t="s">
        <v>768</v>
      </c>
      <c r="D850" t="s">
        <v>2042</v>
      </c>
      <c r="E850">
        <v>1</v>
      </c>
      <c r="F850" t="s">
        <v>13826</v>
      </c>
      <c r="G850">
        <v>1</v>
      </c>
      <c r="H850" t="s">
        <v>8278</v>
      </c>
      <c r="I850">
        <v>1</v>
      </c>
      <c r="J850" t="s">
        <v>13769</v>
      </c>
      <c r="K850" t="s">
        <v>13771</v>
      </c>
      <c r="L850">
        <v>270103</v>
      </c>
      <c r="M850" t="s">
        <v>13539</v>
      </c>
      <c r="N850">
        <v>270103008</v>
      </c>
      <c r="O850" t="s">
        <v>13734</v>
      </c>
      <c r="P850">
        <v>0</v>
      </c>
      <c r="Q850">
        <v>10777.505499925632</v>
      </c>
      <c r="R850">
        <v>0</v>
      </c>
    </row>
    <row r="851" spans="1:18" x14ac:dyDescent="0.25">
      <c r="A851">
        <v>8</v>
      </c>
      <c r="B851">
        <v>16107</v>
      </c>
      <c r="C851" t="s">
        <v>768</v>
      </c>
      <c r="D851" t="s">
        <v>2042</v>
      </c>
      <c r="E851">
        <v>2</v>
      </c>
      <c r="F851" t="s">
        <v>13827</v>
      </c>
      <c r="G851">
        <v>2</v>
      </c>
      <c r="H851" t="s">
        <v>13773</v>
      </c>
      <c r="I851">
        <v>1</v>
      </c>
      <c r="J851" t="s">
        <v>13769</v>
      </c>
      <c r="K851" t="s">
        <v>13774</v>
      </c>
      <c r="L851">
        <v>270103</v>
      </c>
      <c r="M851" t="s">
        <v>13539</v>
      </c>
      <c r="N851">
        <v>270103008</v>
      </c>
      <c r="O851" t="s">
        <v>13734</v>
      </c>
      <c r="P851">
        <v>0</v>
      </c>
      <c r="Q851">
        <v>65021.563369669937</v>
      </c>
      <c r="R851">
        <v>0</v>
      </c>
    </row>
    <row r="852" spans="1:18" x14ac:dyDescent="0.25">
      <c r="A852">
        <v>8</v>
      </c>
      <c r="B852">
        <v>16107</v>
      </c>
      <c r="C852" t="s">
        <v>768</v>
      </c>
      <c r="D852" t="s">
        <v>2042</v>
      </c>
      <c r="E852">
        <v>2</v>
      </c>
      <c r="F852" t="s">
        <v>13827</v>
      </c>
      <c r="G852">
        <v>2</v>
      </c>
      <c r="H852" t="s">
        <v>13773</v>
      </c>
      <c r="I852">
        <v>1</v>
      </c>
      <c r="J852" t="s">
        <v>13769</v>
      </c>
      <c r="K852" t="s">
        <v>13775</v>
      </c>
      <c r="L852">
        <v>270103</v>
      </c>
      <c r="M852" t="s">
        <v>13539</v>
      </c>
      <c r="N852">
        <v>270103008</v>
      </c>
      <c r="O852" t="s">
        <v>13734</v>
      </c>
      <c r="P852">
        <v>0</v>
      </c>
      <c r="Q852">
        <v>10777.505499925632</v>
      </c>
      <c r="R852">
        <v>0</v>
      </c>
    </row>
    <row r="853" spans="1:18" x14ac:dyDescent="0.25">
      <c r="A853">
        <v>8</v>
      </c>
      <c r="B853">
        <v>16107</v>
      </c>
      <c r="C853" t="s">
        <v>768</v>
      </c>
      <c r="D853" t="s">
        <v>2042</v>
      </c>
      <c r="E853">
        <v>3</v>
      </c>
      <c r="F853" t="s">
        <v>13828</v>
      </c>
      <c r="G853">
        <v>1</v>
      </c>
      <c r="H853" t="s">
        <v>8278</v>
      </c>
      <c r="I853">
        <v>1</v>
      </c>
      <c r="J853" t="s">
        <v>13769</v>
      </c>
      <c r="K853" t="s">
        <v>13777</v>
      </c>
      <c r="L853">
        <v>270103</v>
      </c>
      <c r="M853" t="s">
        <v>13539</v>
      </c>
      <c r="N853">
        <v>270103008</v>
      </c>
      <c r="O853" t="s">
        <v>13734</v>
      </c>
      <c r="P853">
        <v>0</v>
      </c>
      <c r="Q853">
        <v>75799.068869595561</v>
      </c>
      <c r="R853">
        <v>0</v>
      </c>
    </row>
    <row r="854" spans="1:18" x14ac:dyDescent="0.25">
      <c r="A854">
        <v>8</v>
      </c>
      <c r="B854">
        <v>16107</v>
      </c>
      <c r="C854" t="s">
        <v>768</v>
      </c>
      <c r="D854" t="s">
        <v>2042</v>
      </c>
      <c r="E854">
        <v>4</v>
      </c>
      <c r="F854" t="s">
        <v>13829</v>
      </c>
      <c r="G854">
        <v>1</v>
      </c>
      <c r="H854" t="s">
        <v>8278</v>
      </c>
      <c r="I854">
        <v>1</v>
      </c>
      <c r="J854" t="s">
        <v>13769</v>
      </c>
      <c r="K854" t="s">
        <v>13780</v>
      </c>
      <c r="L854">
        <v>270103</v>
      </c>
      <c r="M854" t="s">
        <v>13539</v>
      </c>
      <c r="N854">
        <v>270103008</v>
      </c>
      <c r="O854" t="s">
        <v>13734</v>
      </c>
      <c r="P854">
        <v>0</v>
      </c>
      <c r="Q854">
        <v>65021.563369669937</v>
      </c>
      <c r="R854">
        <v>0</v>
      </c>
    </row>
    <row r="855" spans="1:18" x14ac:dyDescent="0.25">
      <c r="A855">
        <v>8</v>
      </c>
      <c r="B855">
        <v>16107</v>
      </c>
      <c r="C855" t="s">
        <v>768</v>
      </c>
      <c r="D855" t="s">
        <v>2042</v>
      </c>
      <c r="E855">
        <v>4</v>
      </c>
      <c r="F855" t="s">
        <v>13829</v>
      </c>
      <c r="G855">
        <v>1</v>
      </c>
      <c r="H855" t="s">
        <v>8278</v>
      </c>
      <c r="I855">
        <v>1</v>
      </c>
      <c r="J855" t="s">
        <v>13769</v>
      </c>
      <c r="K855" t="s">
        <v>13781</v>
      </c>
      <c r="L855">
        <v>270103</v>
      </c>
      <c r="M855" t="s">
        <v>13539</v>
      </c>
      <c r="N855">
        <v>270103008</v>
      </c>
      <c r="O855" t="s">
        <v>13734</v>
      </c>
      <c r="P855">
        <v>0</v>
      </c>
      <c r="Q855">
        <v>10777.505499925632</v>
      </c>
      <c r="R855">
        <v>0</v>
      </c>
    </row>
    <row r="856" spans="1:18" x14ac:dyDescent="0.25">
      <c r="A856">
        <v>8</v>
      </c>
      <c r="B856">
        <v>16301</v>
      </c>
      <c r="C856" t="s">
        <v>768</v>
      </c>
      <c r="D856" t="s">
        <v>2072</v>
      </c>
      <c r="E856">
        <v>1</v>
      </c>
      <c r="F856" t="s">
        <v>13826</v>
      </c>
      <c r="G856">
        <v>1</v>
      </c>
      <c r="H856" t="s">
        <v>8278</v>
      </c>
      <c r="I856">
        <v>1</v>
      </c>
      <c r="J856" t="s">
        <v>13769</v>
      </c>
      <c r="K856" t="s">
        <v>13770</v>
      </c>
      <c r="L856">
        <v>270103</v>
      </c>
      <c r="M856" t="s">
        <v>13539</v>
      </c>
      <c r="N856">
        <v>270103008</v>
      </c>
      <c r="O856" t="s">
        <v>13734</v>
      </c>
      <c r="P856">
        <v>18837.890987347408</v>
      </c>
      <c r="Q856">
        <v>37024.525330126242</v>
      </c>
      <c r="R856">
        <v>0</v>
      </c>
    </row>
    <row r="857" spans="1:18" x14ac:dyDescent="0.25">
      <c r="A857">
        <v>8</v>
      </c>
      <c r="B857">
        <v>16301</v>
      </c>
      <c r="C857" t="s">
        <v>768</v>
      </c>
      <c r="D857" t="s">
        <v>2072</v>
      </c>
      <c r="E857">
        <v>1</v>
      </c>
      <c r="F857" t="s">
        <v>13826</v>
      </c>
      <c r="G857">
        <v>1</v>
      </c>
      <c r="H857" t="s">
        <v>8278</v>
      </c>
      <c r="I857">
        <v>1</v>
      </c>
      <c r="J857" t="s">
        <v>13769</v>
      </c>
      <c r="K857" t="s">
        <v>13771</v>
      </c>
      <c r="L857">
        <v>270103</v>
      </c>
      <c r="M857" t="s">
        <v>13539</v>
      </c>
      <c r="N857">
        <v>270103008</v>
      </c>
      <c r="O857" t="s">
        <v>13734</v>
      </c>
      <c r="P857">
        <v>936.88545879559194</v>
      </c>
      <c r="Q857">
        <v>0</v>
      </c>
      <c r="R857">
        <v>0</v>
      </c>
    </row>
    <row r="858" spans="1:18" x14ac:dyDescent="0.25">
      <c r="A858">
        <v>8</v>
      </c>
      <c r="B858">
        <v>16301</v>
      </c>
      <c r="C858" t="s">
        <v>768</v>
      </c>
      <c r="D858" t="s">
        <v>2072</v>
      </c>
      <c r="E858">
        <v>2</v>
      </c>
      <c r="F858" t="s">
        <v>13827</v>
      </c>
      <c r="G858">
        <v>2</v>
      </c>
      <c r="H858" t="s">
        <v>13773</v>
      </c>
      <c r="I858">
        <v>1</v>
      </c>
      <c r="J858" t="s">
        <v>13769</v>
      </c>
      <c r="K858" t="s">
        <v>13774</v>
      </c>
      <c r="L858">
        <v>270103</v>
      </c>
      <c r="M858" t="s">
        <v>13539</v>
      </c>
      <c r="N858">
        <v>270103008</v>
      </c>
      <c r="O858" t="s">
        <v>13734</v>
      </c>
      <c r="P858">
        <v>18837.890987347408</v>
      </c>
      <c r="Q858">
        <v>37024.525330126242</v>
      </c>
      <c r="R858">
        <v>0</v>
      </c>
    </row>
    <row r="859" spans="1:18" x14ac:dyDescent="0.25">
      <c r="A859">
        <v>8</v>
      </c>
      <c r="B859">
        <v>16301</v>
      </c>
      <c r="C859" t="s">
        <v>768</v>
      </c>
      <c r="D859" t="s">
        <v>2072</v>
      </c>
      <c r="E859">
        <v>2</v>
      </c>
      <c r="F859" t="s">
        <v>13827</v>
      </c>
      <c r="G859">
        <v>2</v>
      </c>
      <c r="H859" t="s">
        <v>13773</v>
      </c>
      <c r="I859">
        <v>1</v>
      </c>
      <c r="J859" t="s">
        <v>13769</v>
      </c>
      <c r="K859" t="s">
        <v>13775</v>
      </c>
      <c r="L859">
        <v>270103</v>
      </c>
      <c r="M859" t="s">
        <v>13539</v>
      </c>
      <c r="N859">
        <v>270103008</v>
      </c>
      <c r="O859" t="s">
        <v>13734</v>
      </c>
      <c r="P859">
        <v>936.88545879559194</v>
      </c>
      <c r="Q859">
        <v>0</v>
      </c>
      <c r="R859">
        <v>0</v>
      </c>
    </row>
    <row r="860" spans="1:18" x14ac:dyDescent="0.25">
      <c r="A860">
        <v>8</v>
      </c>
      <c r="B860">
        <v>16301</v>
      </c>
      <c r="C860" t="s">
        <v>768</v>
      </c>
      <c r="D860" t="s">
        <v>2072</v>
      </c>
      <c r="E860">
        <v>3</v>
      </c>
      <c r="F860" t="s">
        <v>13828</v>
      </c>
      <c r="G860">
        <v>1</v>
      </c>
      <c r="H860" t="s">
        <v>8278</v>
      </c>
      <c r="I860">
        <v>1</v>
      </c>
      <c r="J860" t="s">
        <v>13769</v>
      </c>
      <c r="K860" t="s">
        <v>13777</v>
      </c>
      <c r="L860">
        <v>270103</v>
      </c>
      <c r="M860" t="s">
        <v>13539</v>
      </c>
      <c r="N860">
        <v>270103008</v>
      </c>
      <c r="O860" t="s">
        <v>13734</v>
      </c>
      <c r="P860">
        <v>19774.776446143002</v>
      </c>
      <c r="Q860">
        <v>37024.525330126242</v>
      </c>
      <c r="R860">
        <v>0</v>
      </c>
    </row>
    <row r="861" spans="1:18" x14ac:dyDescent="0.25">
      <c r="A861">
        <v>8</v>
      </c>
      <c r="B861">
        <v>16301</v>
      </c>
      <c r="C861" t="s">
        <v>768</v>
      </c>
      <c r="D861" t="s">
        <v>2072</v>
      </c>
      <c r="E861">
        <v>4</v>
      </c>
      <c r="F861" t="s">
        <v>13829</v>
      </c>
      <c r="G861">
        <v>1</v>
      </c>
      <c r="H861" t="s">
        <v>8278</v>
      </c>
      <c r="I861">
        <v>1</v>
      </c>
      <c r="J861" t="s">
        <v>13769</v>
      </c>
      <c r="K861" t="s">
        <v>13780</v>
      </c>
      <c r="L861">
        <v>270103</v>
      </c>
      <c r="M861" t="s">
        <v>13539</v>
      </c>
      <c r="N861">
        <v>270103008</v>
      </c>
      <c r="O861" t="s">
        <v>13734</v>
      </c>
      <c r="P861">
        <v>18837.890987347408</v>
      </c>
      <c r="Q861">
        <v>37024.525330126242</v>
      </c>
      <c r="R861">
        <v>0</v>
      </c>
    </row>
    <row r="862" spans="1:18" x14ac:dyDescent="0.25">
      <c r="A862">
        <v>8</v>
      </c>
      <c r="B862">
        <v>16301</v>
      </c>
      <c r="C862" t="s">
        <v>768</v>
      </c>
      <c r="D862" t="s">
        <v>2072</v>
      </c>
      <c r="E862">
        <v>4</v>
      </c>
      <c r="F862" t="s">
        <v>13829</v>
      </c>
      <c r="G862">
        <v>1</v>
      </c>
      <c r="H862" t="s">
        <v>8278</v>
      </c>
      <c r="I862">
        <v>1</v>
      </c>
      <c r="J862" t="s">
        <v>13769</v>
      </c>
      <c r="K862" t="s">
        <v>13781</v>
      </c>
      <c r="L862">
        <v>270103</v>
      </c>
      <c r="M862" t="s">
        <v>13539</v>
      </c>
      <c r="N862">
        <v>270103008</v>
      </c>
      <c r="O862" t="s">
        <v>13734</v>
      </c>
      <c r="P862">
        <v>936.88545879559194</v>
      </c>
      <c r="Q862">
        <v>0</v>
      </c>
      <c r="R862">
        <v>0</v>
      </c>
    </row>
    <row r="863" spans="1:18" x14ac:dyDescent="0.25">
      <c r="A863">
        <v>8</v>
      </c>
      <c r="B863">
        <v>16305</v>
      </c>
      <c r="C863" t="s">
        <v>768</v>
      </c>
      <c r="D863" t="s">
        <v>2084</v>
      </c>
      <c r="E863">
        <v>1</v>
      </c>
      <c r="F863" t="s">
        <v>13826</v>
      </c>
      <c r="G863">
        <v>1</v>
      </c>
      <c r="H863" t="s">
        <v>8278</v>
      </c>
      <c r="I863">
        <v>1</v>
      </c>
      <c r="J863" t="s">
        <v>13769</v>
      </c>
      <c r="K863" t="s">
        <v>13770</v>
      </c>
      <c r="L863">
        <v>270103</v>
      </c>
      <c r="M863" t="s">
        <v>13539</v>
      </c>
      <c r="N863">
        <v>270103008</v>
      </c>
      <c r="O863" t="s">
        <v>13734</v>
      </c>
      <c r="P863">
        <v>0</v>
      </c>
      <c r="Q863">
        <v>24935.41720485664</v>
      </c>
      <c r="R863">
        <v>0</v>
      </c>
    </row>
    <row r="864" spans="1:18" x14ac:dyDescent="0.25">
      <c r="A864">
        <v>8</v>
      </c>
      <c r="B864">
        <v>16305</v>
      </c>
      <c r="C864" t="s">
        <v>768</v>
      </c>
      <c r="D864" t="s">
        <v>2084</v>
      </c>
      <c r="E864">
        <v>1</v>
      </c>
      <c r="F864" t="s">
        <v>13826</v>
      </c>
      <c r="G864">
        <v>1</v>
      </c>
      <c r="H864" t="s">
        <v>8278</v>
      </c>
      <c r="I864">
        <v>1</v>
      </c>
      <c r="J864" t="s">
        <v>13769</v>
      </c>
      <c r="K864" t="s">
        <v>13771</v>
      </c>
      <c r="L864">
        <v>270103</v>
      </c>
      <c r="M864" t="s">
        <v>13539</v>
      </c>
      <c r="N864">
        <v>270103008</v>
      </c>
      <c r="O864" t="s">
        <v>13734</v>
      </c>
      <c r="P864">
        <v>0</v>
      </c>
      <c r="Q864">
        <v>25797.859439134278</v>
      </c>
      <c r="R864">
        <v>0</v>
      </c>
    </row>
    <row r="865" spans="1:18" x14ac:dyDescent="0.25">
      <c r="A865">
        <v>8</v>
      </c>
      <c r="B865">
        <v>16305</v>
      </c>
      <c r="C865" t="s">
        <v>768</v>
      </c>
      <c r="D865" t="s">
        <v>2084</v>
      </c>
      <c r="E865">
        <v>2</v>
      </c>
      <c r="F865" t="s">
        <v>13827</v>
      </c>
      <c r="G865">
        <v>2</v>
      </c>
      <c r="H865" t="s">
        <v>13773</v>
      </c>
      <c r="I865">
        <v>1</v>
      </c>
      <c r="J865" t="s">
        <v>13769</v>
      </c>
      <c r="K865" t="s">
        <v>13774</v>
      </c>
      <c r="L865">
        <v>270103</v>
      </c>
      <c r="M865" t="s">
        <v>13539</v>
      </c>
      <c r="N865">
        <v>270103008</v>
      </c>
      <c r="O865" t="s">
        <v>13734</v>
      </c>
      <c r="P865">
        <v>0</v>
      </c>
      <c r="Q865">
        <v>24935.41720485664</v>
      </c>
      <c r="R865">
        <v>0</v>
      </c>
    </row>
    <row r="866" spans="1:18" x14ac:dyDescent="0.25">
      <c r="A866">
        <v>8</v>
      </c>
      <c r="B866">
        <v>16305</v>
      </c>
      <c r="C866" t="s">
        <v>768</v>
      </c>
      <c r="D866" t="s">
        <v>2084</v>
      </c>
      <c r="E866">
        <v>2</v>
      </c>
      <c r="F866" t="s">
        <v>13827</v>
      </c>
      <c r="G866">
        <v>2</v>
      </c>
      <c r="H866" t="s">
        <v>13773</v>
      </c>
      <c r="I866">
        <v>1</v>
      </c>
      <c r="J866" t="s">
        <v>13769</v>
      </c>
      <c r="K866" t="s">
        <v>13775</v>
      </c>
      <c r="L866">
        <v>270103</v>
      </c>
      <c r="M866" t="s">
        <v>13539</v>
      </c>
      <c r="N866">
        <v>270103008</v>
      </c>
      <c r="O866" t="s">
        <v>13734</v>
      </c>
      <c r="P866">
        <v>0</v>
      </c>
      <c r="Q866">
        <v>25797.859439134278</v>
      </c>
      <c r="R866">
        <v>0</v>
      </c>
    </row>
    <row r="867" spans="1:18" x14ac:dyDescent="0.25">
      <c r="A867">
        <v>8</v>
      </c>
      <c r="B867">
        <v>16305</v>
      </c>
      <c r="C867" t="s">
        <v>768</v>
      </c>
      <c r="D867" t="s">
        <v>2084</v>
      </c>
      <c r="E867">
        <v>3</v>
      </c>
      <c r="F867" t="s">
        <v>13828</v>
      </c>
      <c r="G867">
        <v>1</v>
      </c>
      <c r="H867" t="s">
        <v>8278</v>
      </c>
      <c r="I867">
        <v>1</v>
      </c>
      <c r="J867" t="s">
        <v>13769</v>
      </c>
      <c r="K867" t="s">
        <v>13777</v>
      </c>
      <c r="L867">
        <v>270103</v>
      </c>
      <c r="M867" t="s">
        <v>13539</v>
      </c>
      <c r="N867">
        <v>270103008</v>
      </c>
      <c r="O867" t="s">
        <v>13734</v>
      </c>
      <c r="P867">
        <v>0</v>
      </c>
      <c r="Q867">
        <v>50733.276643990917</v>
      </c>
      <c r="R867">
        <v>0</v>
      </c>
    </row>
    <row r="868" spans="1:18" x14ac:dyDescent="0.25">
      <c r="A868">
        <v>8</v>
      </c>
      <c r="B868">
        <v>16305</v>
      </c>
      <c r="C868" t="s">
        <v>768</v>
      </c>
      <c r="D868" t="s">
        <v>2084</v>
      </c>
      <c r="E868">
        <v>4</v>
      </c>
      <c r="F868" t="s">
        <v>13829</v>
      </c>
      <c r="G868">
        <v>1</v>
      </c>
      <c r="H868" t="s">
        <v>8278</v>
      </c>
      <c r="I868">
        <v>1</v>
      </c>
      <c r="J868" t="s">
        <v>13769</v>
      </c>
      <c r="K868" t="s">
        <v>13780</v>
      </c>
      <c r="L868">
        <v>270103</v>
      </c>
      <c r="M868" t="s">
        <v>13539</v>
      </c>
      <c r="N868">
        <v>270103008</v>
      </c>
      <c r="O868" t="s">
        <v>13734</v>
      </c>
      <c r="P868">
        <v>0</v>
      </c>
      <c r="Q868">
        <v>24935.41720485664</v>
      </c>
      <c r="R868">
        <v>0</v>
      </c>
    </row>
    <row r="869" spans="1:18" x14ac:dyDescent="0.25">
      <c r="A869">
        <v>8</v>
      </c>
      <c r="B869">
        <v>16305</v>
      </c>
      <c r="C869" t="s">
        <v>768</v>
      </c>
      <c r="D869" t="s">
        <v>2084</v>
      </c>
      <c r="E869">
        <v>4</v>
      </c>
      <c r="F869" t="s">
        <v>13829</v>
      </c>
      <c r="G869">
        <v>1</v>
      </c>
      <c r="H869" t="s">
        <v>8278</v>
      </c>
      <c r="I869">
        <v>1</v>
      </c>
      <c r="J869" t="s">
        <v>13769</v>
      </c>
      <c r="K869" t="s">
        <v>13781</v>
      </c>
      <c r="L869">
        <v>270103</v>
      </c>
      <c r="M869" t="s">
        <v>13539</v>
      </c>
      <c r="N869">
        <v>270103008</v>
      </c>
      <c r="O869" t="s">
        <v>13734</v>
      </c>
      <c r="P869">
        <v>0</v>
      </c>
      <c r="Q869">
        <v>25797.859439134278</v>
      </c>
      <c r="R869">
        <v>0</v>
      </c>
    </row>
    <row r="870" spans="1:18" x14ac:dyDescent="0.25">
      <c r="A870">
        <v>9</v>
      </c>
      <c r="B870">
        <v>9101</v>
      </c>
      <c r="C870" t="s">
        <v>762</v>
      </c>
      <c r="D870" t="s">
        <v>1577</v>
      </c>
      <c r="E870">
        <v>1</v>
      </c>
      <c r="F870" t="s">
        <v>13826</v>
      </c>
      <c r="G870">
        <v>1</v>
      </c>
      <c r="H870" t="s">
        <v>8278</v>
      </c>
      <c r="I870">
        <v>1</v>
      </c>
      <c r="J870" t="s">
        <v>13769</v>
      </c>
      <c r="K870" t="s">
        <v>13770</v>
      </c>
      <c r="L870">
        <v>270103</v>
      </c>
      <c r="M870" t="s">
        <v>13539</v>
      </c>
      <c r="N870">
        <v>270103008</v>
      </c>
      <c r="O870" t="s">
        <v>13734</v>
      </c>
      <c r="P870">
        <v>26415.945420202417</v>
      </c>
      <c r="Q870">
        <v>25465.987838757959</v>
      </c>
      <c r="R870">
        <v>31195.844518168378</v>
      </c>
    </row>
    <row r="871" spans="1:18" x14ac:dyDescent="0.25">
      <c r="A871">
        <v>9</v>
      </c>
      <c r="B871">
        <v>9101</v>
      </c>
      <c r="C871" t="s">
        <v>762</v>
      </c>
      <c r="D871" t="s">
        <v>1577</v>
      </c>
      <c r="E871">
        <v>1</v>
      </c>
      <c r="F871" t="s">
        <v>13826</v>
      </c>
      <c r="G871">
        <v>1</v>
      </c>
      <c r="H871" t="s">
        <v>8278</v>
      </c>
      <c r="I871">
        <v>1</v>
      </c>
      <c r="J871" t="s">
        <v>13769</v>
      </c>
      <c r="K871" t="s">
        <v>13771</v>
      </c>
      <c r="L871">
        <v>270103</v>
      </c>
      <c r="M871" t="s">
        <v>13539</v>
      </c>
      <c r="N871">
        <v>270103008</v>
      </c>
      <c r="O871" t="s">
        <v>13734</v>
      </c>
      <c r="P871">
        <v>3176.8909813650589</v>
      </c>
      <c r="Q871">
        <v>5551.463233423493</v>
      </c>
      <c r="R871">
        <v>7137.225379869049</v>
      </c>
    </row>
    <row r="872" spans="1:18" x14ac:dyDescent="0.25">
      <c r="A872">
        <v>9</v>
      </c>
      <c r="B872">
        <v>9101</v>
      </c>
      <c r="C872" t="s">
        <v>762</v>
      </c>
      <c r="D872" t="s">
        <v>1577</v>
      </c>
      <c r="E872">
        <v>2</v>
      </c>
      <c r="F872" t="s">
        <v>13827</v>
      </c>
      <c r="G872">
        <v>2</v>
      </c>
      <c r="H872" t="s">
        <v>13773</v>
      </c>
      <c r="I872">
        <v>1</v>
      </c>
      <c r="J872" t="s">
        <v>13769</v>
      </c>
      <c r="K872" t="s">
        <v>13774</v>
      </c>
      <c r="L872">
        <v>270103</v>
      </c>
      <c r="M872" t="s">
        <v>13539</v>
      </c>
      <c r="N872">
        <v>270103008</v>
      </c>
      <c r="O872" t="s">
        <v>13734</v>
      </c>
      <c r="P872">
        <v>21232.485692537564</v>
      </c>
      <c r="Q872">
        <v>22665.674087894437</v>
      </c>
      <c r="R872">
        <v>27306.138644850787</v>
      </c>
    </row>
    <row r="873" spans="1:18" x14ac:dyDescent="0.25">
      <c r="A873">
        <v>9</v>
      </c>
      <c r="B873">
        <v>9101</v>
      </c>
      <c r="C873" t="s">
        <v>762</v>
      </c>
      <c r="D873" t="s">
        <v>1577</v>
      </c>
      <c r="E873">
        <v>2</v>
      </c>
      <c r="F873" t="s">
        <v>13827</v>
      </c>
      <c r="G873">
        <v>2</v>
      </c>
      <c r="H873" t="s">
        <v>13773</v>
      </c>
      <c r="I873">
        <v>1</v>
      </c>
      <c r="J873" t="s">
        <v>13769</v>
      </c>
      <c r="K873" t="s">
        <v>13775</v>
      </c>
      <c r="L873">
        <v>270103</v>
      </c>
      <c r="M873" t="s">
        <v>13539</v>
      </c>
      <c r="N873">
        <v>270103008</v>
      </c>
      <c r="O873" t="s">
        <v>13734</v>
      </c>
      <c r="P873">
        <v>8360.3507090299117</v>
      </c>
      <c r="Q873">
        <v>8351.7769842869966</v>
      </c>
      <c r="R873">
        <v>11026.931253186609</v>
      </c>
    </row>
    <row r="874" spans="1:18" x14ac:dyDescent="0.25">
      <c r="A874">
        <v>9</v>
      </c>
      <c r="B874">
        <v>9101</v>
      </c>
      <c r="C874" t="s">
        <v>762</v>
      </c>
      <c r="D874" t="s">
        <v>1577</v>
      </c>
      <c r="E874">
        <v>3</v>
      </c>
      <c r="F874" t="s">
        <v>13828</v>
      </c>
      <c r="G874">
        <v>1</v>
      </c>
      <c r="H874" t="s">
        <v>8278</v>
      </c>
      <c r="I874">
        <v>1</v>
      </c>
      <c r="J874" t="s">
        <v>13769</v>
      </c>
      <c r="K874" t="s">
        <v>13777</v>
      </c>
      <c r="L874">
        <v>270103</v>
      </c>
      <c r="M874" t="s">
        <v>13539</v>
      </c>
      <c r="N874">
        <v>270103008</v>
      </c>
      <c r="O874" t="s">
        <v>13734</v>
      </c>
      <c r="P874">
        <v>29034.633926305996</v>
      </c>
      <c r="Q874">
        <v>29386.661836216139</v>
      </c>
      <c r="R874">
        <v>36515.363538294936</v>
      </c>
    </row>
    <row r="875" spans="1:18" x14ac:dyDescent="0.25">
      <c r="A875">
        <v>9</v>
      </c>
      <c r="B875">
        <v>9101</v>
      </c>
      <c r="C875" t="s">
        <v>762</v>
      </c>
      <c r="D875" t="s">
        <v>1577</v>
      </c>
      <c r="E875">
        <v>3</v>
      </c>
      <c r="F875" t="s">
        <v>13828</v>
      </c>
      <c r="G875">
        <v>1</v>
      </c>
      <c r="H875" t="s">
        <v>8278</v>
      </c>
      <c r="I875">
        <v>1</v>
      </c>
      <c r="J875" t="s">
        <v>13769</v>
      </c>
      <c r="K875" t="s">
        <v>13778</v>
      </c>
      <c r="L875">
        <v>270103</v>
      </c>
      <c r="M875" t="s">
        <v>13539</v>
      </c>
      <c r="N875">
        <v>270103008</v>
      </c>
      <c r="O875" t="s">
        <v>13734</v>
      </c>
      <c r="P875">
        <v>512.39040342815258</v>
      </c>
      <c r="Q875">
        <v>1630.7892359653226</v>
      </c>
      <c r="R875">
        <v>1817.706359742509</v>
      </c>
    </row>
    <row r="876" spans="1:18" x14ac:dyDescent="0.25">
      <c r="A876">
        <v>9</v>
      </c>
      <c r="B876">
        <v>9101</v>
      </c>
      <c r="C876" t="s">
        <v>762</v>
      </c>
      <c r="D876" t="s">
        <v>1577</v>
      </c>
      <c r="E876">
        <v>3</v>
      </c>
      <c r="F876" t="s">
        <v>13828</v>
      </c>
      <c r="G876">
        <v>1</v>
      </c>
      <c r="H876" t="s">
        <v>8278</v>
      </c>
      <c r="I876">
        <v>1</v>
      </c>
      <c r="J876" t="s">
        <v>13769</v>
      </c>
      <c r="K876" t="s">
        <v>13782</v>
      </c>
      <c r="L876">
        <v>270103</v>
      </c>
      <c r="M876" t="s">
        <v>13539</v>
      </c>
      <c r="N876">
        <v>270103008</v>
      </c>
      <c r="O876" t="s">
        <v>13734</v>
      </c>
      <c r="P876">
        <v>45.812071833328638</v>
      </c>
      <c r="Q876">
        <v>0</v>
      </c>
      <c r="R876">
        <v>0</v>
      </c>
    </row>
    <row r="877" spans="1:18" x14ac:dyDescent="0.25">
      <c r="A877">
        <v>9</v>
      </c>
      <c r="B877">
        <v>9101</v>
      </c>
      <c r="C877" t="s">
        <v>762</v>
      </c>
      <c r="D877" t="s">
        <v>1577</v>
      </c>
      <c r="E877">
        <v>4</v>
      </c>
      <c r="F877" t="s">
        <v>13829</v>
      </c>
      <c r="G877">
        <v>1</v>
      </c>
      <c r="H877" t="s">
        <v>8278</v>
      </c>
      <c r="I877">
        <v>1</v>
      </c>
      <c r="J877" t="s">
        <v>13769</v>
      </c>
      <c r="K877" t="s">
        <v>13780</v>
      </c>
      <c r="L877">
        <v>270103</v>
      </c>
      <c r="M877" t="s">
        <v>13539</v>
      </c>
      <c r="N877">
        <v>270103008</v>
      </c>
      <c r="O877" t="s">
        <v>13734</v>
      </c>
      <c r="P877">
        <v>26415.945420202417</v>
      </c>
      <c r="Q877">
        <v>25465.987838757959</v>
      </c>
      <c r="R877">
        <v>31195.844518168378</v>
      </c>
    </row>
    <row r="878" spans="1:18" x14ac:dyDescent="0.25">
      <c r="A878">
        <v>9</v>
      </c>
      <c r="B878">
        <v>9101</v>
      </c>
      <c r="C878" t="s">
        <v>762</v>
      </c>
      <c r="D878" t="s">
        <v>1577</v>
      </c>
      <c r="E878">
        <v>4</v>
      </c>
      <c r="F878" t="s">
        <v>13829</v>
      </c>
      <c r="G878">
        <v>1</v>
      </c>
      <c r="H878" t="s">
        <v>8278</v>
      </c>
      <c r="I878">
        <v>1</v>
      </c>
      <c r="J878" t="s">
        <v>13769</v>
      </c>
      <c r="K878" t="s">
        <v>13781</v>
      </c>
      <c r="L878">
        <v>270103</v>
      </c>
      <c r="M878" t="s">
        <v>13539</v>
      </c>
      <c r="N878">
        <v>270103008</v>
      </c>
      <c r="O878" t="s">
        <v>13734</v>
      </c>
      <c r="P878">
        <v>3176.8909813650589</v>
      </c>
      <c r="Q878">
        <v>5551.463233423493</v>
      </c>
      <c r="R878">
        <v>7137.225379869049</v>
      </c>
    </row>
    <row r="879" spans="1:18" x14ac:dyDescent="0.25">
      <c r="A879">
        <v>9</v>
      </c>
      <c r="B879">
        <v>9102</v>
      </c>
      <c r="C879" t="s">
        <v>762</v>
      </c>
      <c r="D879" t="s">
        <v>1580</v>
      </c>
      <c r="E879">
        <v>1</v>
      </c>
      <c r="F879" t="s">
        <v>13826</v>
      </c>
      <c r="G879">
        <v>1</v>
      </c>
      <c r="H879" t="s">
        <v>8278</v>
      </c>
      <c r="I879">
        <v>1</v>
      </c>
      <c r="J879" t="s">
        <v>13769</v>
      </c>
      <c r="K879" t="s">
        <v>13770</v>
      </c>
      <c r="L879">
        <v>270103</v>
      </c>
      <c r="M879" t="s">
        <v>13539</v>
      </c>
      <c r="N879">
        <v>270103008</v>
      </c>
      <c r="O879" t="s">
        <v>13734</v>
      </c>
      <c r="P879">
        <v>0</v>
      </c>
      <c r="Q879">
        <v>34689.681492500276</v>
      </c>
      <c r="R879">
        <v>0</v>
      </c>
    </row>
    <row r="880" spans="1:18" x14ac:dyDescent="0.25">
      <c r="A880">
        <v>9</v>
      </c>
      <c r="B880">
        <v>9102</v>
      </c>
      <c r="C880" t="s">
        <v>762</v>
      </c>
      <c r="D880" t="s">
        <v>1580</v>
      </c>
      <c r="E880">
        <v>1</v>
      </c>
      <c r="F880" t="s">
        <v>13826</v>
      </c>
      <c r="G880">
        <v>1</v>
      </c>
      <c r="H880" t="s">
        <v>8278</v>
      </c>
      <c r="I880">
        <v>1</v>
      </c>
      <c r="J880" t="s">
        <v>13769</v>
      </c>
      <c r="K880" t="s">
        <v>13771</v>
      </c>
      <c r="L880">
        <v>270103</v>
      </c>
      <c r="M880" t="s">
        <v>13539</v>
      </c>
      <c r="N880">
        <v>270103008</v>
      </c>
      <c r="O880" t="s">
        <v>13734</v>
      </c>
      <c r="P880">
        <v>0</v>
      </c>
      <c r="Q880">
        <v>11780.23966863534</v>
      </c>
      <c r="R880">
        <v>0</v>
      </c>
    </row>
    <row r="881" spans="1:18" x14ac:dyDescent="0.25">
      <c r="A881">
        <v>9</v>
      </c>
      <c r="B881">
        <v>9102</v>
      </c>
      <c r="C881" t="s">
        <v>762</v>
      </c>
      <c r="D881" t="s">
        <v>1580</v>
      </c>
      <c r="E881">
        <v>2</v>
      </c>
      <c r="F881" t="s">
        <v>13827</v>
      </c>
      <c r="G881">
        <v>2</v>
      </c>
      <c r="H881" t="s">
        <v>13773</v>
      </c>
      <c r="I881">
        <v>1</v>
      </c>
      <c r="J881" t="s">
        <v>13769</v>
      </c>
      <c r="K881" t="s">
        <v>13774</v>
      </c>
      <c r="L881">
        <v>270103</v>
      </c>
      <c r="M881" t="s">
        <v>13539</v>
      </c>
      <c r="N881">
        <v>270103008</v>
      </c>
      <c r="O881" t="s">
        <v>13734</v>
      </c>
      <c r="P881">
        <v>0</v>
      </c>
      <c r="Q881">
        <v>32389.459923354701</v>
      </c>
      <c r="R881">
        <v>0</v>
      </c>
    </row>
    <row r="882" spans="1:18" x14ac:dyDescent="0.25">
      <c r="A882">
        <v>9</v>
      </c>
      <c r="B882">
        <v>9102</v>
      </c>
      <c r="C882" t="s">
        <v>762</v>
      </c>
      <c r="D882" t="s">
        <v>1580</v>
      </c>
      <c r="E882">
        <v>2</v>
      </c>
      <c r="F882" t="s">
        <v>13827</v>
      </c>
      <c r="G882">
        <v>2</v>
      </c>
      <c r="H882" t="s">
        <v>13773</v>
      </c>
      <c r="I882">
        <v>1</v>
      </c>
      <c r="J882" t="s">
        <v>13769</v>
      </c>
      <c r="K882" t="s">
        <v>13775</v>
      </c>
      <c r="L882">
        <v>270103</v>
      </c>
      <c r="M882" t="s">
        <v>13539</v>
      </c>
      <c r="N882">
        <v>270103008</v>
      </c>
      <c r="O882" t="s">
        <v>13734</v>
      </c>
      <c r="P882">
        <v>0</v>
      </c>
      <c r="Q882">
        <v>14080.461237780921</v>
      </c>
      <c r="R882">
        <v>0</v>
      </c>
    </row>
    <row r="883" spans="1:18" x14ac:dyDescent="0.25">
      <c r="A883">
        <v>9</v>
      </c>
      <c r="B883">
        <v>9102</v>
      </c>
      <c r="C883" t="s">
        <v>762</v>
      </c>
      <c r="D883" t="s">
        <v>1580</v>
      </c>
      <c r="E883">
        <v>3</v>
      </c>
      <c r="F883" t="s">
        <v>13828</v>
      </c>
      <c r="G883">
        <v>1</v>
      </c>
      <c r="H883" t="s">
        <v>8278</v>
      </c>
      <c r="I883">
        <v>1</v>
      </c>
      <c r="J883" t="s">
        <v>13769</v>
      </c>
      <c r="K883" t="s">
        <v>13777</v>
      </c>
      <c r="L883">
        <v>270103</v>
      </c>
      <c r="M883" t="s">
        <v>13539</v>
      </c>
      <c r="N883">
        <v>270103008</v>
      </c>
      <c r="O883" t="s">
        <v>13734</v>
      </c>
      <c r="P883">
        <v>0</v>
      </c>
      <c r="Q883">
        <v>42939.259533215329</v>
      </c>
      <c r="R883">
        <v>0</v>
      </c>
    </row>
    <row r="884" spans="1:18" x14ac:dyDescent="0.25">
      <c r="A884">
        <v>9</v>
      </c>
      <c r="B884">
        <v>9102</v>
      </c>
      <c r="C884" t="s">
        <v>762</v>
      </c>
      <c r="D884" t="s">
        <v>1580</v>
      </c>
      <c r="E884">
        <v>3</v>
      </c>
      <c r="F884" t="s">
        <v>13828</v>
      </c>
      <c r="G884">
        <v>1</v>
      </c>
      <c r="H884" t="s">
        <v>8278</v>
      </c>
      <c r="I884">
        <v>1</v>
      </c>
      <c r="J884" t="s">
        <v>13769</v>
      </c>
      <c r="K884" t="s">
        <v>13778</v>
      </c>
      <c r="L884">
        <v>270103</v>
      </c>
      <c r="M884" t="s">
        <v>13539</v>
      </c>
      <c r="N884">
        <v>270103008</v>
      </c>
      <c r="O884" t="s">
        <v>13734</v>
      </c>
      <c r="P884">
        <v>0</v>
      </c>
      <c r="Q884">
        <v>3530.6616279202849</v>
      </c>
      <c r="R884">
        <v>0</v>
      </c>
    </row>
    <row r="885" spans="1:18" x14ac:dyDescent="0.25">
      <c r="A885">
        <v>9</v>
      </c>
      <c r="B885">
        <v>9102</v>
      </c>
      <c r="C885" t="s">
        <v>762</v>
      </c>
      <c r="D885" t="s">
        <v>1580</v>
      </c>
      <c r="E885">
        <v>4</v>
      </c>
      <c r="F885" t="s">
        <v>13829</v>
      </c>
      <c r="G885">
        <v>1</v>
      </c>
      <c r="H885" t="s">
        <v>8278</v>
      </c>
      <c r="I885">
        <v>1</v>
      </c>
      <c r="J885" t="s">
        <v>13769</v>
      </c>
      <c r="K885" t="s">
        <v>13780</v>
      </c>
      <c r="L885">
        <v>270103</v>
      </c>
      <c r="M885" t="s">
        <v>13539</v>
      </c>
      <c r="N885">
        <v>270103008</v>
      </c>
      <c r="O885" t="s">
        <v>13734</v>
      </c>
      <c r="P885">
        <v>0</v>
      </c>
      <c r="Q885">
        <v>34689.681492500276</v>
      </c>
      <c r="R885">
        <v>0</v>
      </c>
    </row>
    <row r="886" spans="1:18" x14ac:dyDescent="0.25">
      <c r="A886">
        <v>9</v>
      </c>
      <c r="B886">
        <v>9102</v>
      </c>
      <c r="C886" t="s">
        <v>762</v>
      </c>
      <c r="D886" t="s">
        <v>1580</v>
      </c>
      <c r="E886">
        <v>4</v>
      </c>
      <c r="F886" t="s">
        <v>13829</v>
      </c>
      <c r="G886">
        <v>1</v>
      </c>
      <c r="H886" t="s">
        <v>8278</v>
      </c>
      <c r="I886">
        <v>1</v>
      </c>
      <c r="J886" t="s">
        <v>13769</v>
      </c>
      <c r="K886" t="s">
        <v>13781</v>
      </c>
      <c r="L886">
        <v>270103</v>
      </c>
      <c r="M886" t="s">
        <v>13539</v>
      </c>
      <c r="N886">
        <v>270103008</v>
      </c>
      <c r="O886" t="s">
        <v>13734</v>
      </c>
      <c r="P886">
        <v>0</v>
      </c>
      <c r="Q886">
        <v>11780.23966863534</v>
      </c>
      <c r="R886">
        <v>0</v>
      </c>
    </row>
    <row r="887" spans="1:18" x14ac:dyDescent="0.25">
      <c r="A887">
        <v>9</v>
      </c>
      <c r="B887">
        <v>9103</v>
      </c>
      <c r="C887" t="s">
        <v>762</v>
      </c>
      <c r="D887" t="s">
        <v>1583</v>
      </c>
      <c r="E887">
        <v>1</v>
      </c>
      <c r="F887" t="s">
        <v>13826</v>
      </c>
      <c r="G887">
        <v>1</v>
      </c>
      <c r="H887" t="s">
        <v>8278</v>
      </c>
      <c r="I887">
        <v>1</v>
      </c>
      <c r="J887" t="s">
        <v>13769</v>
      </c>
      <c r="K887" t="s">
        <v>13770</v>
      </c>
      <c r="L887">
        <v>270103</v>
      </c>
      <c r="M887" t="s">
        <v>13539</v>
      </c>
      <c r="N887">
        <v>270103008</v>
      </c>
      <c r="O887" t="s">
        <v>13734</v>
      </c>
      <c r="P887">
        <v>0</v>
      </c>
      <c r="Q887">
        <v>12622.462343987921</v>
      </c>
      <c r="R887">
        <v>0</v>
      </c>
    </row>
    <row r="888" spans="1:18" x14ac:dyDescent="0.25">
      <c r="A888">
        <v>9</v>
      </c>
      <c r="B888">
        <v>9103</v>
      </c>
      <c r="C888" t="s">
        <v>762</v>
      </c>
      <c r="D888" t="s">
        <v>1583</v>
      </c>
      <c r="E888">
        <v>2</v>
      </c>
      <c r="F888" t="s">
        <v>13827</v>
      </c>
      <c r="G888">
        <v>2</v>
      </c>
      <c r="H888" t="s">
        <v>13773</v>
      </c>
      <c r="I888">
        <v>1</v>
      </c>
      <c r="J888" t="s">
        <v>13769</v>
      </c>
      <c r="K888" t="s">
        <v>13774</v>
      </c>
      <c r="L888">
        <v>270103</v>
      </c>
      <c r="M888" t="s">
        <v>13539</v>
      </c>
      <c r="N888">
        <v>270103008</v>
      </c>
      <c r="O888" t="s">
        <v>13734</v>
      </c>
      <c r="P888">
        <v>0</v>
      </c>
      <c r="Q888">
        <v>11039.091957149327</v>
      </c>
      <c r="R888">
        <v>0</v>
      </c>
    </row>
    <row r="889" spans="1:18" x14ac:dyDescent="0.25">
      <c r="A889">
        <v>9</v>
      </c>
      <c r="B889">
        <v>9103</v>
      </c>
      <c r="C889" t="s">
        <v>762</v>
      </c>
      <c r="D889" t="s">
        <v>1583</v>
      </c>
      <c r="E889">
        <v>2</v>
      </c>
      <c r="F889" t="s">
        <v>13827</v>
      </c>
      <c r="G889">
        <v>2</v>
      </c>
      <c r="H889" t="s">
        <v>13773</v>
      </c>
      <c r="I889">
        <v>1</v>
      </c>
      <c r="J889" t="s">
        <v>13769</v>
      </c>
      <c r="K889" t="s">
        <v>13775</v>
      </c>
      <c r="L889">
        <v>270103</v>
      </c>
      <c r="M889" t="s">
        <v>13539</v>
      </c>
      <c r="N889">
        <v>270103008</v>
      </c>
      <c r="O889" t="s">
        <v>13734</v>
      </c>
      <c r="P889">
        <v>0</v>
      </c>
      <c r="Q889">
        <v>1583.3703868385949</v>
      </c>
      <c r="R889">
        <v>0</v>
      </c>
    </row>
    <row r="890" spans="1:18" x14ac:dyDescent="0.25">
      <c r="A890">
        <v>9</v>
      </c>
      <c r="B890">
        <v>9103</v>
      </c>
      <c r="C890" t="s">
        <v>762</v>
      </c>
      <c r="D890" t="s">
        <v>1583</v>
      </c>
      <c r="E890">
        <v>3</v>
      </c>
      <c r="F890" t="s">
        <v>13828</v>
      </c>
      <c r="G890">
        <v>1</v>
      </c>
      <c r="H890" t="s">
        <v>8278</v>
      </c>
      <c r="I890">
        <v>1</v>
      </c>
      <c r="J890" t="s">
        <v>13769</v>
      </c>
      <c r="K890" t="s">
        <v>13777</v>
      </c>
      <c r="L890">
        <v>270103</v>
      </c>
      <c r="M890" t="s">
        <v>13539</v>
      </c>
      <c r="N890">
        <v>270103008</v>
      </c>
      <c r="O890" t="s">
        <v>13734</v>
      </c>
      <c r="P890">
        <v>0</v>
      </c>
      <c r="Q890">
        <v>12622.462343987921</v>
      </c>
      <c r="R890">
        <v>0</v>
      </c>
    </row>
    <row r="891" spans="1:18" x14ac:dyDescent="0.25">
      <c r="A891">
        <v>9</v>
      </c>
      <c r="B891">
        <v>9103</v>
      </c>
      <c r="C891" t="s">
        <v>762</v>
      </c>
      <c r="D891" t="s">
        <v>1583</v>
      </c>
      <c r="E891">
        <v>4</v>
      </c>
      <c r="F891" t="s">
        <v>13829</v>
      </c>
      <c r="G891">
        <v>1</v>
      </c>
      <c r="H891" t="s">
        <v>8278</v>
      </c>
      <c r="I891">
        <v>1</v>
      </c>
      <c r="J891" t="s">
        <v>13769</v>
      </c>
      <c r="K891" t="s">
        <v>13780</v>
      </c>
      <c r="L891">
        <v>270103</v>
      </c>
      <c r="M891" t="s">
        <v>13539</v>
      </c>
      <c r="N891">
        <v>270103008</v>
      </c>
      <c r="O891" t="s">
        <v>13734</v>
      </c>
      <c r="P891">
        <v>0</v>
      </c>
      <c r="Q891">
        <v>12622.462343987921</v>
      </c>
      <c r="R891">
        <v>0</v>
      </c>
    </row>
    <row r="892" spans="1:18" x14ac:dyDescent="0.25">
      <c r="A892">
        <v>9</v>
      </c>
      <c r="B892">
        <v>9105</v>
      </c>
      <c r="C892" t="s">
        <v>762</v>
      </c>
      <c r="D892" t="s">
        <v>1589</v>
      </c>
      <c r="E892">
        <v>1</v>
      </c>
      <c r="F892" t="s">
        <v>13826</v>
      </c>
      <c r="G892">
        <v>1</v>
      </c>
      <c r="H892" t="s">
        <v>8278</v>
      </c>
      <c r="I892">
        <v>1</v>
      </c>
      <c r="J892" t="s">
        <v>13769</v>
      </c>
      <c r="K892" t="s">
        <v>13770</v>
      </c>
      <c r="L892">
        <v>270103</v>
      </c>
      <c r="M892" t="s">
        <v>13539</v>
      </c>
      <c r="N892">
        <v>270103008</v>
      </c>
      <c r="O892" t="s">
        <v>13734</v>
      </c>
      <c r="P892">
        <v>0</v>
      </c>
      <c r="Q892">
        <v>14912.665899466019</v>
      </c>
      <c r="R892">
        <v>32693.781600067468</v>
      </c>
    </row>
    <row r="893" spans="1:18" x14ac:dyDescent="0.25">
      <c r="A893">
        <v>9</v>
      </c>
      <c r="B893">
        <v>9105</v>
      </c>
      <c r="C893" t="s">
        <v>762</v>
      </c>
      <c r="D893" t="s">
        <v>1589</v>
      </c>
      <c r="E893">
        <v>1</v>
      </c>
      <c r="F893" t="s">
        <v>13826</v>
      </c>
      <c r="G893">
        <v>1</v>
      </c>
      <c r="H893" t="s">
        <v>8278</v>
      </c>
      <c r="I893">
        <v>1</v>
      </c>
      <c r="J893" t="s">
        <v>13769</v>
      </c>
      <c r="K893" t="s">
        <v>13771</v>
      </c>
      <c r="L893">
        <v>270103</v>
      </c>
      <c r="M893" t="s">
        <v>13539</v>
      </c>
      <c r="N893">
        <v>270103008</v>
      </c>
      <c r="O893" t="s">
        <v>13734</v>
      </c>
      <c r="P893">
        <v>0</v>
      </c>
      <c r="Q893">
        <v>3543.3718980421595</v>
      </c>
      <c r="R893">
        <v>10195.975276099112</v>
      </c>
    </row>
    <row r="894" spans="1:18" x14ac:dyDescent="0.25">
      <c r="A894">
        <v>9</v>
      </c>
      <c r="B894">
        <v>9105</v>
      </c>
      <c r="C894" t="s">
        <v>762</v>
      </c>
      <c r="D894" t="s">
        <v>1589</v>
      </c>
      <c r="E894">
        <v>2</v>
      </c>
      <c r="F894" t="s">
        <v>13827</v>
      </c>
      <c r="G894">
        <v>2</v>
      </c>
      <c r="H894" t="s">
        <v>13773</v>
      </c>
      <c r="I894">
        <v>1</v>
      </c>
      <c r="J894" t="s">
        <v>13769</v>
      </c>
      <c r="K894" t="s">
        <v>13774</v>
      </c>
      <c r="L894">
        <v>270103</v>
      </c>
      <c r="M894" t="s">
        <v>13539</v>
      </c>
      <c r="N894">
        <v>270103008</v>
      </c>
      <c r="O894" t="s">
        <v>13734</v>
      </c>
      <c r="P894">
        <v>0</v>
      </c>
      <c r="Q894">
        <v>14912.665899466019</v>
      </c>
      <c r="R894">
        <v>32693.781600067468</v>
      </c>
    </row>
    <row r="895" spans="1:18" x14ac:dyDescent="0.25">
      <c r="A895">
        <v>9</v>
      </c>
      <c r="B895">
        <v>9105</v>
      </c>
      <c r="C895" t="s">
        <v>762</v>
      </c>
      <c r="D895" t="s">
        <v>1589</v>
      </c>
      <c r="E895">
        <v>2</v>
      </c>
      <c r="F895" t="s">
        <v>13827</v>
      </c>
      <c r="G895">
        <v>2</v>
      </c>
      <c r="H895" t="s">
        <v>13773</v>
      </c>
      <c r="I895">
        <v>1</v>
      </c>
      <c r="J895" t="s">
        <v>13769</v>
      </c>
      <c r="K895" t="s">
        <v>13775</v>
      </c>
      <c r="L895">
        <v>270103</v>
      </c>
      <c r="M895" t="s">
        <v>13539</v>
      </c>
      <c r="N895">
        <v>270103008</v>
      </c>
      <c r="O895" t="s">
        <v>13734</v>
      </c>
      <c r="P895">
        <v>0</v>
      </c>
      <c r="Q895">
        <v>3543.3718980421595</v>
      </c>
      <c r="R895">
        <v>10195.975276099112</v>
      </c>
    </row>
    <row r="896" spans="1:18" x14ac:dyDescent="0.25">
      <c r="A896">
        <v>9</v>
      </c>
      <c r="B896">
        <v>9105</v>
      </c>
      <c r="C896" t="s">
        <v>762</v>
      </c>
      <c r="D896" t="s">
        <v>1589</v>
      </c>
      <c r="E896">
        <v>3</v>
      </c>
      <c r="F896" t="s">
        <v>13828</v>
      </c>
      <c r="G896">
        <v>1</v>
      </c>
      <c r="H896" t="s">
        <v>8278</v>
      </c>
      <c r="I896">
        <v>1</v>
      </c>
      <c r="J896" t="s">
        <v>13769</v>
      </c>
      <c r="K896" t="s">
        <v>13777</v>
      </c>
      <c r="L896">
        <v>270103</v>
      </c>
      <c r="M896" t="s">
        <v>13539</v>
      </c>
      <c r="N896">
        <v>270103008</v>
      </c>
      <c r="O896" t="s">
        <v>13734</v>
      </c>
      <c r="P896">
        <v>0</v>
      </c>
      <c r="Q896">
        <v>18456.037797508179</v>
      </c>
      <c r="R896">
        <v>42889.756876166583</v>
      </c>
    </row>
    <row r="897" spans="1:18" x14ac:dyDescent="0.25">
      <c r="A897">
        <v>9</v>
      </c>
      <c r="B897">
        <v>9105</v>
      </c>
      <c r="C897" t="s">
        <v>762</v>
      </c>
      <c r="D897" t="s">
        <v>1589</v>
      </c>
      <c r="E897">
        <v>4</v>
      </c>
      <c r="F897" t="s">
        <v>13829</v>
      </c>
      <c r="G897">
        <v>1</v>
      </c>
      <c r="H897" t="s">
        <v>8278</v>
      </c>
      <c r="I897">
        <v>1</v>
      </c>
      <c r="J897" t="s">
        <v>13769</v>
      </c>
      <c r="K897" t="s">
        <v>13780</v>
      </c>
      <c r="L897">
        <v>270103</v>
      </c>
      <c r="M897" t="s">
        <v>13539</v>
      </c>
      <c r="N897">
        <v>270103008</v>
      </c>
      <c r="O897" t="s">
        <v>13734</v>
      </c>
      <c r="P897">
        <v>0</v>
      </c>
      <c r="Q897">
        <v>14912.665899466019</v>
      </c>
      <c r="R897">
        <v>32693.781600067468</v>
      </c>
    </row>
    <row r="898" spans="1:18" x14ac:dyDescent="0.25">
      <c r="A898">
        <v>9</v>
      </c>
      <c r="B898">
        <v>9105</v>
      </c>
      <c r="C898" t="s">
        <v>762</v>
      </c>
      <c r="D898" t="s">
        <v>1589</v>
      </c>
      <c r="E898">
        <v>4</v>
      </c>
      <c r="F898" t="s">
        <v>13829</v>
      </c>
      <c r="G898">
        <v>1</v>
      </c>
      <c r="H898" t="s">
        <v>8278</v>
      </c>
      <c r="I898">
        <v>1</v>
      </c>
      <c r="J898" t="s">
        <v>13769</v>
      </c>
      <c r="K898" t="s">
        <v>13781</v>
      </c>
      <c r="L898">
        <v>270103</v>
      </c>
      <c r="M898" t="s">
        <v>13539</v>
      </c>
      <c r="N898">
        <v>270103008</v>
      </c>
      <c r="O898" t="s">
        <v>13734</v>
      </c>
      <c r="P898">
        <v>0</v>
      </c>
      <c r="Q898">
        <v>3543.3718980421595</v>
      </c>
      <c r="R898">
        <v>10195.975276099112</v>
      </c>
    </row>
    <row r="899" spans="1:18" x14ac:dyDescent="0.25">
      <c r="A899">
        <v>9</v>
      </c>
      <c r="B899">
        <v>9107</v>
      </c>
      <c r="C899" t="s">
        <v>762</v>
      </c>
      <c r="D899" t="s">
        <v>1595</v>
      </c>
      <c r="E899">
        <v>1</v>
      </c>
      <c r="F899" t="s">
        <v>13826</v>
      </c>
      <c r="G899">
        <v>1</v>
      </c>
      <c r="H899" t="s">
        <v>8278</v>
      </c>
      <c r="I899">
        <v>1</v>
      </c>
      <c r="J899" t="s">
        <v>13769</v>
      </c>
      <c r="K899" t="s">
        <v>13770</v>
      </c>
      <c r="L899">
        <v>270103</v>
      </c>
      <c r="M899" t="s">
        <v>13539</v>
      </c>
      <c r="N899">
        <v>270103008</v>
      </c>
      <c r="O899" t="s">
        <v>13734</v>
      </c>
      <c r="P899">
        <v>0</v>
      </c>
      <c r="Q899">
        <v>0</v>
      </c>
      <c r="R899">
        <v>56214.317939209664</v>
      </c>
    </row>
    <row r="900" spans="1:18" x14ac:dyDescent="0.25">
      <c r="A900">
        <v>9</v>
      </c>
      <c r="B900">
        <v>9107</v>
      </c>
      <c r="C900" t="s">
        <v>762</v>
      </c>
      <c r="D900" t="s">
        <v>1595</v>
      </c>
      <c r="E900">
        <v>1</v>
      </c>
      <c r="F900" t="s">
        <v>13826</v>
      </c>
      <c r="G900">
        <v>1</v>
      </c>
      <c r="H900" t="s">
        <v>8278</v>
      </c>
      <c r="I900">
        <v>1</v>
      </c>
      <c r="J900" t="s">
        <v>13769</v>
      </c>
      <c r="K900" t="s">
        <v>13771</v>
      </c>
      <c r="L900">
        <v>270103</v>
      </c>
      <c r="M900" t="s">
        <v>13539</v>
      </c>
      <c r="N900">
        <v>270103008</v>
      </c>
      <c r="O900" t="s">
        <v>13734</v>
      </c>
      <c r="P900">
        <v>0</v>
      </c>
      <c r="Q900">
        <v>0</v>
      </c>
      <c r="R900">
        <v>4966.8621711786427</v>
      </c>
    </row>
    <row r="901" spans="1:18" x14ac:dyDescent="0.25">
      <c r="A901">
        <v>9</v>
      </c>
      <c r="B901">
        <v>9107</v>
      </c>
      <c r="C901" t="s">
        <v>762</v>
      </c>
      <c r="D901" t="s">
        <v>1595</v>
      </c>
      <c r="E901">
        <v>2</v>
      </c>
      <c r="F901" t="s">
        <v>13827</v>
      </c>
      <c r="G901">
        <v>2</v>
      </c>
      <c r="H901" t="s">
        <v>13773</v>
      </c>
      <c r="I901">
        <v>1</v>
      </c>
      <c r="J901" t="s">
        <v>13769</v>
      </c>
      <c r="K901" t="s">
        <v>13774</v>
      </c>
      <c r="L901">
        <v>270103</v>
      </c>
      <c r="M901" t="s">
        <v>13539</v>
      </c>
      <c r="N901">
        <v>270103008</v>
      </c>
      <c r="O901" t="s">
        <v>13734</v>
      </c>
      <c r="P901">
        <v>0</v>
      </c>
      <c r="Q901">
        <v>0</v>
      </c>
      <c r="R901">
        <v>56214.317939209664</v>
      </c>
    </row>
    <row r="902" spans="1:18" x14ac:dyDescent="0.25">
      <c r="A902">
        <v>9</v>
      </c>
      <c r="B902">
        <v>9107</v>
      </c>
      <c r="C902" t="s">
        <v>762</v>
      </c>
      <c r="D902" t="s">
        <v>1595</v>
      </c>
      <c r="E902">
        <v>2</v>
      </c>
      <c r="F902" t="s">
        <v>13827</v>
      </c>
      <c r="G902">
        <v>2</v>
      </c>
      <c r="H902" t="s">
        <v>13773</v>
      </c>
      <c r="I902">
        <v>1</v>
      </c>
      <c r="J902" t="s">
        <v>13769</v>
      </c>
      <c r="K902" t="s">
        <v>13775</v>
      </c>
      <c r="L902">
        <v>270103</v>
      </c>
      <c r="M902" t="s">
        <v>13539</v>
      </c>
      <c r="N902">
        <v>270103008</v>
      </c>
      <c r="O902" t="s">
        <v>13734</v>
      </c>
      <c r="P902">
        <v>0</v>
      </c>
      <c r="Q902">
        <v>0</v>
      </c>
      <c r="R902">
        <v>4966.8621711786427</v>
      </c>
    </row>
    <row r="903" spans="1:18" x14ac:dyDescent="0.25">
      <c r="A903">
        <v>9</v>
      </c>
      <c r="B903">
        <v>9107</v>
      </c>
      <c r="C903" t="s">
        <v>762</v>
      </c>
      <c r="D903" t="s">
        <v>1595</v>
      </c>
      <c r="E903">
        <v>3</v>
      </c>
      <c r="F903" t="s">
        <v>13828</v>
      </c>
      <c r="G903">
        <v>1</v>
      </c>
      <c r="H903" t="s">
        <v>8278</v>
      </c>
      <c r="I903">
        <v>1</v>
      </c>
      <c r="J903" t="s">
        <v>13769</v>
      </c>
      <c r="K903" t="s">
        <v>13777</v>
      </c>
      <c r="L903">
        <v>270103</v>
      </c>
      <c r="M903" t="s">
        <v>13539</v>
      </c>
      <c r="N903">
        <v>270103008</v>
      </c>
      <c r="O903" t="s">
        <v>13734</v>
      </c>
      <c r="P903">
        <v>0</v>
      </c>
      <c r="Q903">
        <v>0</v>
      </c>
      <c r="R903">
        <v>56214.317939209664</v>
      </c>
    </row>
    <row r="904" spans="1:18" x14ac:dyDescent="0.25">
      <c r="A904">
        <v>9</v>
      </c>
      <c r="B904">
        <v>9107</v>
      </c>
      <c r="C904" t="s">
        <v>762</v>
      </c>
      <c r="D904" t="s">
        <v>1595</v>
      </c>
      <c r="E904">
        <v>3</v>
      </c>
      <c r="F904" t="s">
        <v>13828</v>
      </c>
      <c r="G904">
        <v>1</v>
      </c>
      <c r="H904" t="s">
        <v>8278</v>
      </c>
      <c r="I904">
        <v>1</v>
      </c>
      <c r="J904" t="s">
        <v>13769</v>
      </c>
      <c r="K904" t="s">
        <v>13778</v>
      </c>
      <c r="L904">
        <v>270103</v>
      </c>
      <c r="M904" t="s">
        <v>13539</v>
      </c>
      <c r="N904">
        <v>270103008</v>
      </c>
      <c r="O904" t="s">
        <v>13734</v>
      </c>
      <c r="P904">
        <v>0</v>
      </c>
      <c r="Q904">
        <v>0</v>
      </c>
      <c r="R904">
        <v>4966.8621711786427</v>
      </c>
    </row>
    <row r="905" spans="1:18" x14ac:dyDescent="0.25">
      <c r="A905">
        <v>9</v>
      </c>
      <c r="B905">
        <v>9107</v>
      </c>
      <c r="C905" t="s">
        <v>762</v>
      </c>
      <c r="D905" t="s">
        <v>1595</v>
      </c>
      <c r="E905">
        <v>4</v>
      </c>
      <c r="F905" t="s">
        <v>13829</v>
      </c>
      <c r="G905">
        <v>1</v>
      </c>
      <c r="H905" t="s">
        <v>8278</v>
      </c>
      <c r="I905">
        <v>1</v>
      </c>
      <c r="J905" t="s">
        <v>13769</v>
      </c>
      <c r="K905" t="s">
        <v>13780</v>
      </c>
      <c r="L905">
        <v>270103</v>
      </c>
      <c r="M905" t="s">
        <v>13539</v>
      </c>
      <c r="N905">
        <v>270103008</v>
      </c>
      <c r="O905" t="s">
        <v>13734</v>
      </c>
      <c r="P905">
        <v>0</v>
      </c>
      <c r="Q905">
        <v>0</v>
      </c>
      <c r="R905">
        <v>56214.317939209664</v>
      </c>
    </row>
    <row r="906" spans="1:18" x14ac:dyDescent="0.25">
      <c r="A906">
        <v>9</v>
      </c>
      <c r="B906">
        <v>9107</v>
      </c>
      <c r="C906" t="s">
        <v>762</v>
      </c>
      <c r="D906" t="s">
        <v>1595</v>
      </c>
      <c r="E906">
        <v>4</v>
      </c>
      <c r="F906" t="s">
        <v>13829</v>
      </c>
      <c r="G906">
        <v>1</v>
      </c>
      <c r="H906" t="s">
        <v>8278</v>
      </c>
      <c r="I906">
        <v>1</v>
      </c>
      <c r="J906" t="s">
        <v>13769</v>
      </c>
      <c r="K906" t="s">
        <v>13781</v>
      </c>
      <c r="L906">
        <v>270103</v>
      </c>
      <c r="M906" t="s">
        <v>13539</v>
      </c>
      <c r="N906">
        <v>270103008</v>
      </c>
      <c r="O906" t="s">
        <v>13734</v>
      </c>
      <c r="P906">
        <v>0</v>
      </c>
      <c r="Q906">
        <v>0</v>
      </c>
      <c r="R906">
        <v>4966.8621711786427</v>
      </c>
    </row>
    <row r="907" spans="1:18" x14ac:dyDescent="0.25">
      <c r="A907">
        <v>9</v>
      </c>
      <c r="B907">
        <v>9108</v>
      </c>
      <c r="C907" t="s">
        <v>762</v>
      </c>
      <c r="D907" t="s">
        <v>1598</v>
      </c>
      <c r="E907">
        <v>1</v>
      </c>
      <c r="F907" t="s">
        <v>13826</v>
      </c>
      <c r="G907">
        <v>1</v>
      </c>
      <c r="H907" t="s">
        <v>8278</v>
      </c>
      <c r="I907">
        <v>1</v>
      </c>
      <c r="J907" t="s">
        <v>13769</v>
      </c>
      <c r="K907" t="s">
        <v>13770</v>
      </c>
      <c r="L907">
        <v>270103</v>
      </c>
      <c r="M907" t="s">
        <v>13539</v>
      </c>
      <c r="N907">
        <v>270103008</v>
      </c>
      <c r="O907" t="s">
        <v>13734</v>
      </c>
      <c r="P907">
        <v>0</v>
      </c>
      <c r="Q907">
        <v>21542.200238790076</v>
      </c>
      <c r="R907">
        <v>29206.750601764303</v>
      </c>
    </row>
    <row r="908" spans="1:18" x14ac:dyDescent="0.25">
      <c r="A908">
        <v>9</v>
      </c>
      <c r="B908">
        <v>9108</v>
      </c>
      <c r="C908" t="s">
        <v>762</v>
      </c>
      <c r="D908" t="s">
        <v>1598</v>
      </c>
      <c r="E908">
        <v>1</v>
      </c>
      <c r="F908" t="s">
        <v>13826</v>
      </c>
      <c r="G908">
        <v>1</v>
      </c>
      <c r="H908" t="s">
        <v>8278</v>
      </c>
      <c r="I908">
        <v>1</v>
      </c>
      <c r="J908" t="s">
        <v>13769</v>
      </c>
      <c r="K908" t="s">
        <v>13771</v>
      </c>
      <c r="L908">
        <v>270103</v>
      </c>
      <c r="M908" t="s">
        <v>13539</v>
      </c>
      <c r="N908">
        <v>270103008</v>
      </c>
      <c r="O908" t="s">
        <v>13734</v>
      </c>
      <c r="P908">
        <v>0</v>
      </c>
      <c r="Q908">
        <v>6224.5664489484025</v>
      </c>
      <c r="R908">
        <v>3327.3020068918559</v>
      </c>
    </row>
    <row r="909" spans="1:18" x14ac:dyDescent="0.25">
      <c r="A909">
        <v>9</v>
      </c>
      <c r="B909">
        <v>9108</v>
      </c>
      <c r="C909" t="s">
        <v>762</v>
      </c>
      <c r="D909" t="s">
        <v>1598</v>
      </c>
      <c r="E909">
        <v>2</v>
      </c>
      <c r="F909" t="s">
        <v>13827</v>
      </c>
      <c r="G909">
        <v>2</v>
      </c>
      <c r="H909" t="s">
        <v>13773</v>
      </c>
      <c r="I909">
        <v>1</v>
      </c>
      <c r="J909" t="s">
        <v>13769</v>
      </c>
      <c r="K909" t="s">
        <v>13774</v>
      </c>
      <c r="L909">
        <v>270103</v>
      </c>
      <c r="M909" t="s">
        <v>13539</v>
      </c>
      <c r="N909">
        <v>270103008</v>
      </c>
      <c r="O909" t="s">
        <v>13734</v>
      </c>
      <c r="P909">
        <v>0</v>
      </c>
      <c r="Q909">
        <v>19281.147206056452</v>
      </c>
      <c r="R909">
        <v>19582.049070534897</v>
      </c>
    </row>
    <row r="910" spans="1:18" x14ac:dyDescent="0.25">
      <c r="A910">
        <v>9</v>
      </c>
      <c r="B910">
        <v>9108</v>
      </c>
      <c r="C910" t="s">
        <v>762</v>
      </c>
      <c r="D910" t="s">
        <v>1598</v>
      </c>
      <c r="E910">
        <v>2</v>
      </c>
      <c r="F910" t="s">
        <v>13827</v>
      </c>
      <c r="G910">
        <v>2</v>
      </c>
      <c r="H910" t="s">
        <v>13773</v>
      </c>
      <c r="I910">
        <v>1</v>
      </c>
      <c r="J910" t="s">
        <v>13769</v>
      </c>
      <c r="K910" t="s">
        <v>13775</v>
      </c>
      <c r="L910">
        <v>270103</v>
      </c>
      <c r="M910" t="s">
        <v>13539</v>
      </c>
      <c r="N910">
        <v>270103008</v>
      </c>
      <c r="O910" t="s">
        <v>13734</v>
      </c>
      <c r="P910">
        <v>0</v>
      </c>
      <c r="Q910">
        <v>8485.6194816820243</v>
      </c>
      <c r="R910">
        <v>12952.003538121266</v>
      </c>
    </row>
    <row r="911" spans="1:18" x14ac:dyDescent="0.25">
      <c r="A911">
        <v>9</v>
      </c>
      <c r="B911">
        <v>9108</v>
      </c>
      <c r="C911" t="s">
        <v>762</v>
      </c>
      <c r="D911" t="s">
        <v>1598</v>
      </c>
      <c r="E911">
        <v>3</v>
      </c>
      <c r="F911" t="s">
        <v>13828</v>
      </c>
      <c r="G911">
        <v>1</v>
      </c>
      <c r="H911" t="s">
        <v>8278</v>
      </c>
      <c r="I911">
        <v>1</v>
      </c>
      <c r="J911" t="s">
        <v>13769</v>
      </c>
      <c r="K911" t="s">
        <v>13777</v>
      </c>
      <c r="L911">
        <v>270103</v>
      </c>
      <c r="M911" t="s">
        <v>13539</v>
      </c>
      <c r="N911">
        <v>270103008</v>
      </c>
      <c r="O911" t="s">
        <v>13734</v>
      </c>
      <c r="P911">
        <v>0</v>
      </c>
      <c r="Q911">
        <v>26293.693506851563</v>
      </c>
      <c r="R911">
        <v>32534.052608656169</v>
      </c>
    </row>
    <row r="912" spans="1:18" x14ac:dyDescent="0.25">
      <c r="A912">
        <v>9</v>
      </c>
      <c r="B912">
        <v>9108</v>
      </c>
      <c r="C912" t="s">
        <v>762</v>
      </c>
      <c r="D912" t="s">
        <v>1598</v>
      </c>
      <c r="E912">
        <v>3</v>
      </c>
      <c r="F912" t="s">
        <v>13828</v>
      </c>
      <c r="G912">
        <v>1</v>
      </c>
      <c r="H912" t="s">
        <v>8278</v>
      </c>
      <c r="I912">
        <v>1</v>
      </c>
      <c r="J912" t="s">
        <v>13769</v>
      </c>
      <c r="K912" t="s">
        <v>13778</v>
      </c>
      <c r="L912">
        <v>270103</v>
      </c>
      <c r="M912" t="s">
        <v>13539</v>
      </c>
      <c r="N912">
        <v>270103008</v>
      </c>
      <c r="O912" t="s">
        <v>13734</v>
      </c>
      <c r="P912">
        <v>0</v>
      </c>
      <c r="Q912">
        <v>1473.0731808869161</v>
      </c>
      <c r="R912">
        <v>0</v>
      </c>
    </row>
    <row r="913" spans="1:18" x14ac:dyDescent="0.25">
      <c r="A913">
        <v>9</v>
      </c>
      <c r="B913">
        <v>9108</v>
      </c>
      <c r="C913" t="s">
        <v>762</v>
      </c>
      <c r="D913" t="s">
        <v>1598</v>
      </c>
      <c r="E913">
        <v>4</v>
      </c>
      <c r="F913" t="s">
        <v>13829</v>
      </c>
      <c r="G913">
        <v>1</v>
      </c>
      <c r="H913" t="s">
        <v>8278</v>
      </c>
      <c r="I913">
        <v>1</v>
      </c>
      <c r="J913" t="s">
        <v>13769</v>
      </c>
      <c r="K913" t="s">
        <v>13780</v>
      </c>
      <c r="L913">
        <v>270103</v>
      </c>
      <c r="M913" t="s">
        <v>13539</v>
      </c>
      <c r="N913">
        <v>270103008</v>
      </c>
      <c r="O913" t="s">
        <v>13734</v>
      </c>
      <c r="P913">
        <v>0</v>
      </c>
      <c r="Q913">
        <v>21542.200238790076</v>
      </c>
      <c r="R913">
        <v>29206.750601764303</v>
      </c>
    </row>
    <row r="914" spans="1:18" x14ac:dyDescent="0.25">
      <c r="A914">
        <v>9</v>
      </c>
      <c r="B914">
        <v>9108</v>
      </c>
      <c r="C914" t="s">
        <v>762</v>
      </c>
      <c r="D914" t="s">
        <v>1598</v>
      </c>
      <c r="E914">
        <v>4</v>
      </c>
      <c r="F914" t="s">
        <v>13829</v>
      </c>
      <c r="G914">
        <v>1</v>
      </c>
      <c r="H914" t="s">
        <v>8278</v>
      </c>
      <c r="I914">
        <v>1</v>
      </c>
      <c r="J914" t="s">
        <v>13769</v>
      </c>
      <c r="K914" t="s">
        <v>13781</v>
      </c>
      <c r="L914">
        <v>270103</v>
      </c>
      <c r="M914" t="s">
        <v>13539</v>
      </c>
      <c r="N914">
        <v>270103008</v>
      </c>
      <c r="O914" t="s">
        <v>13734</v>
      </c>
      <c r="P914">
        <v>0</v>
      </c>
      <c r="Q914">
        <v>6224.5664489484025</v>
      </c>
      <c r="R914">
        <v>3327.3020068918559</v>
      </c>
    </row>
    <row r="915" spans="1:18" x14ac:dyDescent="0.25">
      <c r="A915">
        <v>9</v>
      </c>
      <c r="B915">
        <v>9109</v>
      </c>
      <c r="C915" t="s">
        <v>762</v>
      </c>
      <c r="D915" t="s">
        <v>1601</v>
      </c>
      <c r="E915">
        <v>1</v>
      </c>
      <c r="F915" t="s">
        <v>13826</v>
      </c>
      <c r="G915">
        <v>1</v>
      </c>
      <c r="H915" t="s">
        <v>8278</v>
      </c>
      <c r="I915">
        <v>1</v>
      </c>
      <c r="J915" t="s">
        <v>13769</v>
      </c>
      <c r="K915" t="s">
        <v>13770</v>
      </c>
      <c r="L915">
        <v>270103</v>
      </c>
      <c r="M915" t="s">
        <v>13539</v>
      </c>
      <c r="N915">
        <v>270103008</v>
      </c>
      <c r="O915" t="s">
        <v>13734</v>
      </c>
      <c r="P915">
        <v>0</v>
      </c>
      <c r="Q915">
        <v>6444.9690013973141</v>
      </c>
      <c r="R915">
        <v>49252.417127561435</v>
      </c>
    </row>
    <row r="916" spans="1:18" x14ac:dyDescent="0.25">
      <c r="A916">
        <v>9</v>
      </c>
      <c r="B916">
        <v>9109</v>
      </c>
      <c r="C916" t="s">
        <v>762</v>
      </c>
      <c r="D916" t="s">
        <v>1601</v>
      </c>
      <c r="E916">
        <v>1</v>
      </c>
      <c r="F916" t="s">
        <v>13826</v>
      </c>
      <c r="G916">
        <v>1</v>
      </c>
      <c r="H916" t="s">
        <v>8278</v>
      </c>
      <c r="I916">
        <v>1</v>
      </c>
      <c r="J916" t="s">
        <v>13769</v>
      </c>
      <c r="K916" t="s">
        <v>13771</v>
      </c>
      <c r="L916">
        <v>270103</v>
      </c>
      <c r="M916" t="s">
        <v>13539</v>
      </c>
      <c r="N916">
        <v>270103008</v>
      </c>
      <c r="O916" t="s">
        <v>13734</v>
      </c>
      <c r="P916">
        <v>0</v>
      </c>
      <c r="Q916">
        <v>6756.8266515127989</v>
      </c>
      <c r="R916">
        <v>27527.896342318076</v>
      </c>
    </row>
    <row r="917" spans="1:18" x14ac:dyDescent="0.25">
      <c r="A917">
        <v>9</v>
      </c>
      <c r="B917">
        <v>9109</v>
      </c>
      <c r="C917" t="s">
        <v>762</v>
      </c>
      <c r="D917" t="s">
        <v>1601</v>
      </c>
      <c r="E917">
        <v>2</v>
      </c>
      <c r="F917" t="s">
        <v>13827</v>
      </c>
      <c r="G917">
        <v>2</v>
      </c>
      <c r="H917" t="s">
        <v>13773</v>
      </c>
      <c r="I917">
        <v>1</v>
      </c>
      <c r="J917" t="s">
        <v>13769</v>
      </c>
      <c r="K917" t="s">
        <v>13774</v>
      </c>
      <c r="L917">
        <v>270103</v>
      </c>
      <c r="M917" t="s">
        <v>13539</v>
      </c>
      <c r="N917">
        <v>270103008</v>
      </c>
      <c r="O917" t="s">
        <v>13734</v>
      </c>
      <c r="P917">
        <v>0</v>
      </c>
      <c r="Q917">
        <v>6444.9690013973141</v>
      </c>
      <c r="R917">
        <v>41452.747195533724</v>
      </c>
    </row>
    <row r="918" spans="1:18" x14ac:dyDescent="0.25">
      <c r="A918">
        <v>9</v>
      </c>
      <c r="B918">
        <v>9109</v>
      </c>
      <c r="C918" t="s">
        <v>762</v>
      </c>
      <c r="D918" t="s">
        <v>1601</v>
      </c>
      <c r="E918">
        <v>2</v>
      </c>
      <c r="F918" t="s">
        <v>13827</v>
      </c>
      <c r="G918">
        <v>2</v>
      </c>
      <c r="H918" t="s">
        <v>13773</v>
      </c>
      <c r="I918">
        <v>1</v>
      </c>
      <c r="J918" t="s">
        <v>13769</v>
      </c>
      <c r="K918" t="s">
        <v>13775</v>
      </c>
      <c r="L918">
        <v>270103</v>
      </c>
      <c r="M918" t="s">
        <v>13539</v>
      </c>
      <c r="N918">
        <v>270103008</v>
      </c>
      <c r="O918" t="s">
        <v>13734</v>
      </c>
      <c r="P918">
        <v>0</v>
      </c>
      <c r="Q918">
        <v>6756.8266515127989</v>
      </c>
      <c r="R918">
        <v>35327.566274345787</v>
      </c>
    </row>
    <row r="919" spans="1:18" x14ac:dyDescent="0.25">
      <c r="A919">
        <v>9</v>
      </c>
      <c r="B919">
        <v>9109</v>
      </c>
      <c r="C919" t="s">
        <v>762</v>
      </c>
      <c r="D919" t="s">
        <v>1601</v>
      </c>
      <c r="E919">
        <v>3</v>
      </c>
      <c r="F919" t="s">
        <v>13828</v>
      </c>
      <c r="G919">
        <v>1</v>
      </c>
      <c r="H919" t="s">
        <v>8278</v>
      </c>
      <c r="I919">
        <v>1</v>
      </c>
      <c r="J919" t="s">
        <v>13769</v>
      </c>
      <c r="K919" t="s">
        <v>13777</v>
      </c>
      <c r="L919">
        <v>270103</v>
      </c>
      <c r="M919" t="s">
        <v>13539</v>
      </c>
      <c r="N919">
        <v>270103008</v>
      </c>
      <c r="O919" t="s">
        <v>13734</v>
      </c>
      <c r="P919">
        <v>0</v>
      </c>
      <c r="Q919">
        <v>13201.795652910114</v>
      </c>
      <c r="R919">
        <v>66297.056256394964</v>
      </c>
    </row>
    <row r="920" spans="1:18" x14ac:dyDescent="0.25">
      <c r="A920">
        <v>9</v>
      </c>
      <c r="B920">
        <v>9109</v>
      </c>
      <c r="C920" t="s">
        <v>762</v>
      </c>
      <c r="D920" t="s">
        <v>1601</v>
      </c>
      <c r="E920">
        <v>3</v>
      </c>
      <c r="F920" t="s">
        <v>13828</v>
      </c>
      <c r="G920">
        <v>1</v>
      </c>
      <c r="H920" t="s">
        <v>8278</v>
      </c>
      <c r="I920">
        <v>1</v>
      </c>
      <c r="J920" t="s">
        <v>13769</v>
      </c>
      <c r="K920" t="s">
        <v>13778</v>
      </c>
      <c r="L920">
        <v>270103</v>
      </c>
      <c r="M920" t="s">
        <v>13539</v>
      </c>
      <c r="N920">
        <v>270103008</v>
      </c>
      <c r="O920" t="s">
        <v>13734</v>
      </c>
      <c r="P920">
        <v>0</v>
      </c>
      <c r="Q920">
        <v>0</v>
      </c>
      <c r="R920">
        <v>10483.257213484558</v>
      </c>
    </row>
    <row r="921" spans="1:18" x14ac:dyDescent="0.25">
      <c r="A921">
        <v>9</v>
      </c>
      <c r="B921">
        <v>9109</v>
      </c>
      <c r="C921" t="s">
        <v>762</v>
      </c>
      <c r="D921" t="s">
        <v>1601</v>
      </c>
      <c r="E921">
        <v>4</v>
      </c>
      <c r="F921" t="s">
        <v>13829</v>
      </c>
      <c r="G921">
        <v>1</v>
      </c>
      <c r="H921" t="s">
        <v>8278</v>
      </c>
      <c r="I921">
        <v>1</v>
      </c>
      <c r="J921" t="s">
        <v>13769</v>
      </c>
      <c r="K921" t="s">
        <v>13780</v>
      </c>
      <c r="L921">
        <v>270103</v>
      </c>
      <c r="M921" t="s">
        <v>13539</v>
      </c>
      <c r="N921">
        <v>270103008</v>
      </c>
      <c r="O921" t="s">
        <v>13734</v>
      </c>
      <c r="P921">
        <v>0</v>
      </c>
      <c r="Q921">
        <v>6444.9690013973141</v>
      </c>
      <c r="R921">
        <v>49252.417127561435</v>
      </c>
    </row>
    <row r="922" spans="1:18" x14ac:dyDescent="0.25">
      <c r="A922">
        <v>9</v>
      </c>
      <c r="B922">
        <v>9109</v>
      </c>
      <c r="C922" t="s">
        <v>762</v>
      </c>
      <c r="D922" t="s">
        <v>1601</v>
      </c>
      <c r="E922">
        <v>4</v>
      </c>
      <c r="F922" t="s">
        <v>13829</v>
      </c>
      <c r="G922">
        <v>1</v>
      </c>
      <c r="H922" t="s">
        <v>8278</v>
      </c>
      <c r="I922">
        <v>1</v>
      </c>
      <c r="J922" t="s">
        <v>13769</v>
      </c>
      <c r="K922" t="s">
        <v>13781</v>
      </c>
      <c r="L922">
        <v>270103</v>
      </c>
      <c r="M922" t="s">
        <v>13539</v>
      </c>
      <c r="N922">
        <v>270103008</v>
      </c>
      <c r="O922" t="s">
        <v>13734</v>
      </c>
      <c r="P922">
        <v>0</v>
      </c>
      <c r="Q922">
        <v>6756.8266515127989</v>
      </c>
      <c r="R922">
        <v>27527.896342318076</v>
      </c>
    </row>
    <row r="923" spans="1:18" x14ac:dyDescent="0.25">
      <c r="A923">
        <v>9</v>
      </c>
      <c r="B923">
        <v>9111</v>
      </c>
      <c r="C923" t="s">
        <v>762</v>
      </c>
      <c r="D923" t="s">
        <v>1607</v>
      </c>
      <c r="E923">
        <v>1</v>
      </c>
      <c r="F923" t="s">
        <v>13826</v>
      </c>
      <c r="G923">
        <v>1</v>
      </c>
      <c r="H923" t="s">
        <v>8278</v>
      </c>
      <c r="I923">
        <v>1</v>
      </c>
      <c r="J923" t="s">
        <v>13769</v>
      </c>
      <c r="K923" t="s">
        <v>13770</v>
      </c>
      <c r="L923">
        <v>270103</v>
      </c>
      <c r="M923" t="s">
        <v>13539</v>
      </c>
      <c r="N923">
        <v>270103008</v>
      </c>
      <c r="O923" t="s">
        <v>13734</v>
      </c>
      <c r="P923">
        <v>13858.821352576557</v>
      </c>
      <c r="Q923">
        <v>0</v>
      </c>
      <c r="R923">
        <v>29728.985161652006</v>
      </c>
    </row>
    <row r="924" spans="1:18" x14ac:dyDescent="0.25">
      <c r="A924">
        <v>9</v>
      </c>
      <c r="B924">
        <v>9111</v>
      </c>
      <c r="C924" t="s">
        <v>762</v>
      </c>
      <c r="D924" t="s">
        <v>1607</v>
      </c>
      <c r="E924">
        <v>1</v>
      </c>
      <c r="F924" t="s">
        <v>13826</v>
      </c>
      <c r="G924">
        <v>1</v>
      </c>
      <c r="H924" t="s">
        <v>8278</v>
      </c>
      <c r="I924">
        <v>1</v>
      </c>
      <c r="J924" t="s">
        <v>13769</v>
      </c>
      <c r="K924" t="s">
        <v>13771</v>
      </c>
      <c r="L924">
        <v>270103</v>
      </c>
      <c r="M924" t="s">
        <v>13539</v>
      </c>
      <c r="N924">
        <v>270103008</v>
      </c>
      <c r="O924" t="s">
        <v>13734</v>
      </c>
      <c r="P924">
        <v>4816.9735097295461</v>
      </c>
      <c r="Q924">
        <v>0</v>
      </c>
      <c r="R924">
        <v>0</v>
      </c>
    </row>
    <row r="925" spans="1:18" x14ac:dyDescent="0.25">
      <c r="A925">
        <v>9</v>
      </c>
      <c r="B925">
        <v>9111</v>
      </c>
      <c r="C925" t="s">
        <v>762</v>
      </c>
      <c r="D925" t="s">
        <v>1607</v>
      </c>
      <c r="E925">
        <v>2</v>
      </c>
      <c r="F925" t="s">
        <v>13827</v>
      </c>
      <c r="G925">
        <v>2</v>
      </c>
      <c r="H925" t="s">
        <v>13773</v>
      </c>
      <c r="I925">
        <v>1</v>
      </c>
      <c r="J925" t="s">
        <v>13769</v>
      </c>
      <c r="K925" t="s">
        <v>13774</v>
      </c>
      <c r="L925">
        <v>270103</v>
      </c>
      <c r="M925" t="s">
        <v>13539</v>
      </c>
      <c r="N925">
        <v>270103008</v>
      </c>
      <c r="O925" t="s">
        <v>13734</v>
      </c>
      <c r="P925">
        <v>7684.9538964443209</v>
      </c>
      <c r="Q925">
        <v>0</v>
      </c>
      <c r="R925">
        <v>23831.124068510515</v>
      </c>
    </row>
    <row r="926" spans="1:18" x14ac:dyDescent="0.25">
      <c r="A926">
        <v>9</v>
      </c>
      <c r="B926">
        <v>9111</v>
      </c>
      <c r="C926" t="s">
        <v>762</v>
      </c>
      <c r="D926" t="s">
        <v>1607</v>
      </c>
      <c r="E926">
        <v>2</v>
      </c>
      <c r="F926" t="s">
        <v>13827</v>
      </c>
      <c r="G926">
        <v>2</v>
      </c>
      <c r="H926" t="s">
        <v>13773</v>
      </c>
      <c r="I926">
        <v>1</v>
      </c>
      <c r="J926" t="s">
        <v>13769</v>
      </c>
      <c r="K926" t="s">
        <v>13775</v>
      </c>
      <c r="L926">
        <v>270103</v>
      </c>
      <c r="M926" t="s">
        <v>13539</v>
      </c>
      <c r="N926">
        <v>270103008</v>
      </c>
      <c r="O926" t="s">
        <v>13734</v>
      </c>
      <c r="P926">
        <v>10990.840965861782</v>
      </c>
      <c r="Q926">
        <v>0</v>
      </c>
      <c r="R926">
        <v>5897.8610931414878</v>
      </c>
    </row>
    <row r="927" spans="1:18" x14ac:dyDescent="0.25">
      <c r="A927">
        <v>9</v>
      </c>
      <c r="B927">
        <v>9111</v>
      </c>
      <c r="C927" t="s">
        <v>762</v>
      </c>
      <c r="D927" t="s">
        <v>1607</v>
      </c>
      <c r="E927">
        <v>3</v>
      </c>
      <c r="F927" t="s">
        <v>13828</v>
      </c>
      <c r="G927">
        <v>1</v>
      </c>
      <c r="H927" t="s">
        <v>8278</v>
      </c>
      <c r="I927">
        <v>1</v>
      </c>
      <c r="J927" t="s">
        <v>13769</v>
      </c>
      <c r="K927" t="s">
        <v>13777</v>
      </c>
      <c r="L927">
        <v>270103</v>
      </c>
      <c r="M927" t="s">
        <v>13539</v>
      </c>
      <c r="N927">
        <v>270103008</v>
      </c>
      <c r="O927" t="s">
        <v>13734</v>
      </c>
      <c r="P927">
        <v>18046.689487155767</v>
      </c>
      <c r="Q927">
        <v>0</v>
      </c>
      <c r="R927">
        <v>29728.985161652006</v>
      </c>
    </row>
    <row r="928" spans="1:18" x14ac:dyDescent="0.25">
      <c r="A928">
        <v>9</v>
      </c>
      <c r="B928">
        <v>9111</v>
      </c>
      <c r="C928" t="s">
        <v>762</v>
      </c>
      <c r="D928" t="s">
        <v>1607</v>
      </c>
      <c r="E928">
        <v>3</v>
      </c>
      <c r="F928" t="s">
        <v>13828</v>
      </c>
      <c r="G928">
        <v>1</v>
      </c>
      <c r="H928" t="s">
        <v>8278</v>
      </c>
      <c r="I928">
        <v>1</v>
      </c>
      <c r="J928" t="s">
        <v>13769</v>
      </c>
      <c r="K928" t="s">
        <v>13778</v>
      </c>
      <c r="L928">
        <v>270103</v>
      </c>
      <c r="M928" t="s">
        <v>13539</v>
      </c>
      <c r="N928">
        <v>270103008</v>
      </c>
      <c r="O928" t="s">
        <v>13734</v>
      </c>
      <c r="P928">
        <v>629.10537515033764</v>
      </c>
      <c r="Q928">
        <v>0</v>
      </c>
      <c r="R928">
        <v>0</v>
      </c>
    </row>
    <row r="929" spans="1:18" x14ac:dyDescent="0.25">
      <c r="A929">
        <v>9</v>
      </c>
      <c r="B929">
        <v>9111</v>
      </c>
      <c r="C929" t="s">
        <v>762</v>
      </c>
      <c r="D929" t="s">
        <v>1607</v>
      </c>
      <c r="E929">
        <v>4</v>
      </c>
      <c r="F929" t="s">
        <v>13829</v>
      </c>
      <c r="G929">
        <v>1</v>
      </c>
      <c r="H929" t="s">
        <v>8278</v>
      </c>
      <c r="I929">
        <v>1</v>
      </c>
      <c r="J929" t="s">
        <v>13769</v>
      </c>
      <c r="K929" t="s">
        <v>13780</v>
      </c>
      <c r="L929">
        <v>270103</v>
      </c>
      <c r="M929" t="s">
        <v>13539</v>
      </c>
      <c r="N929">
        <v>270103008</v>
      </c>
      <c r="O929" t="s">
        <v>13734</v>
      </c>
      <c r="P929">
        <v>13858.821352576557</v>
      </c>
      <c r="Q929">
        <v>0</v>
      </c>
      <c r="R929">
        <v>29728.985161652006</v>
      </c>
    </row>
    <row r="930" spans="1:18" x14ac:dyDescent="0.25">
      <c r="A930">
        <v>9</v>
      </c>
      <c r="B930">
        <v>9111</v>
      </c>
      <c r="C930" t="s">
        <v>762</v>
      </c>
      <c r="D930" t="s">
        <v>1607</v>
      </c>
      <c r="E930">
        <v>4</v>
      </c>
      <c r="F930" t="s">
        <v>13829</v>
      </c>
      <c r="G930">
        <v>1</v>
      </c>
      <c r="H930" t="s">
        <v>8278</v>
      </c>
      <c r="I930">
        <v>1</v>
      </c>
      <c r="J930" t="s">
        <v>13769</v>
      </c>
      <c r="K930" t="s">
        <v>13781</v>
      </c>
      <c r="L930">
        <v>270103</v>
      </c>
      <c r="M930" t="s">
        <v>13539</v>
      </c>
      <c r="N930">
        <v>270103008</v>
      </c>
      <c r="O930" t="s">
        <v>13734</v>
      </c>
      <c r="P930">
        <v>4816.9735097295461</v>
      </c>
      <c r="Q930">
        <v>0</v>
      </c>
      <c r="R930">
        <v>0</v>
      </c>
    </row>
    <row r="931" spans="1:18" x14ac:dyDescent="0.25">
      <c r="A931">
        <v>9</v>
      </c>
      <c r="B931">
        <v>9112</v>
      </c>
      <c r="C931" t="s">
        <v>762</v>
      </c>
      <c r="D931" t="s">
        <v>1610</v>
      </c>
      <c r="E931">
        <v>1</v>
      </c>
      <c r="F931" t="s">
        <v>13826</v>
      </c>
      <c r="G931">
        <v>1</v>
      </c>
      <c r="H931" t="s">
        <v>8278</v>
      </c>
      <c r="I931">
        <v>1</v>
      </c>
      <c r="J931" t="s">
        <v>13769</v>
      </c>
      <c r="K931" t="s">
        <v>13770</v>
      </c>
      <c r="L931">
        <v>270103</v>
      </c>
      <c r="M931" t="s">
        <v>13539</v>
      </c>
      <c r="N931">
        <v>270103008</v>
      </c>
      <c r="O931" t="s">
        <v>13734</v>
      </c>
      <c r="P931">
        <v>15215.650072630022</v>
      </c>
      <c r="Q931">
        <v>5044.0956965978121</v>
      </c>
      <c r="R931">
        <v>17641.025235036475</v>
      </c>
    </row>
    <row r="932" spans="1:18" x14ac:dyDescent="0.25">
      <c r="A932">
        <v>9</v>
      </c>
      <c r="B932">
        <v>9112</v>
      </c>
      <c r="C932" t="s">
        <v>762</v>
      </c>
      <c r="D932" t="s">
        <v>1610</v>
      </c>
      <c r="E932">
        <v>1</v>
      </c>
      <c r="F932" t="s">
        <v>13826</v>
      </c>
      <c r="G932">
        <v>1</v>
      </c>
      <c r="H932" t="s">
        <v>8278</v>
      </c>
      <c r="I932">
        <v>1</v>
      </c>
      <c r="J932" t="s">
        <v>13769</v>
      </c>
      <c r="K932" t="s">
        <v>13771</v>
      </c>
      <c r="L932">
        <v>270103</v>
      </c>
      <c r="M932" t="s">
        <v>13539</v>
      </c>
      <c r="N932">
        <v>270103008</v>
      </c>
      <c r="O932" t="s">
        <v>13734</v>
      </c>
      <c r="P932">
        <v>905.49951806247543</v>
      </c>
      <c r="Q932">
        <v>5829.0813365204758</v>
      </c>
      <c r="R932">
        <v>8219.682027169094</v>
      </c>
    </row>
    <row r="933" spans="1:18" x14ac:dyDescent="0.25">
      <c r="A933">
        <v>9</v>
      </c>
      <c r="B933">
        <v>9112</v>
      </c>
      <c r="C933" t="s">
        <v>762</v>
      </c>
      <c r="D933" t="s">
        <v>1610</v>
      </c>
      <c r="E933">
        <v>2</v>
      </c>
      <c r="F933" t="s">
        <v>13827</v>
      </c>
      <c r="G933">
        <v>2</v>
      </c>
      <c r="H933" t="s">
        <v>13773</v>
      </c>
      <c r="I933">
        <v>1</v>
      </c>
      <c r="J933" t="s">
        <v>13769</v>
      </c>
      <c r="K933" t="s">
        <v>13782</v>
      </c>
      <c r="L933">
        <v>270103</v>
      </c>
      <c r="M933" t="s">
        <v>13539</v>
      </c>
      <c r="N933">
        <v>270103008</v>
      </c>
      <c r="O933" t="s">
        <v>13734</v>
      </c>
      <c r="P933">
        <v>0</v>
      </c>
      <c r="Q933">
        <v>0</v>
      </c>
      <c r="R933">
        <v>754.92647651946152</v>
      </c>
    </row>
    <row r="934" spans="1:18" x14ac:dyDescent="0.25">
      <c r="A934">
        <v>9</v>
      </c>
      <c r="B934">
        <v>9112</v>
      </c>
      <c r="C934" t="s">
        <v>762</v>
      </c>
      <c r="D934" t="s">
        <v>1610</v>
      </c>
      <c r="E934">
        <v>2</v>
      </c>
      <c r="F934" t="s">
        <v>13827</v>
      </c>
      <c r="G934">
        <v>2</v>
      </c>
      <c r="H934" t="s">
        <v>13773</v>
      </c>
      <c r="I934">
        <v>1</v>
      </c>
      <c r="J934" t="s">
        <v>13769</v>
      </c>
      <c r="K934" t="s">
        <v>13774</v>
      </c>
      <c r="L934">
        <v>270103</v>
      </c>
      <c r="M934" t="s">
        <v>13539</v>
      </c>
      <c r="N934">
        <v>270103008</v>
      </c>
      <c r="O934" t="s">
        <v>13734</v>
      </c>
      <c r="P934">
        <v>12831.756288945304</v>
      </c>
      <c r="Q934">
        <v>5044.0956965978121</v>
      </c>
      <c r="R934">
        <v>15377.481789782361</v>
      </c>
    </row>
    <row r="935" spans="1:18" x14ac:dyDescent="0.25">
      <c r="A935">
        <v>9</v>
      </c>
      <c r="B935">
        <v>9112</v>
      </c>
      <c r="C935" t="s">
        <v>762</v>
      </c>
      <c r="D935" t="s">
        <v>1610</v>
      </c>
      <c r="E935">
        <v>2</v>
      </c>
      <c r="F935" t="s">
        <v>13827</v>
      </c>
      <c r="G935">
        <v>2</v>
      </c>
      <c r="H935" t="s">
        <v>13773</v>
      </c>
      <c r="I935">
        <v>1</v>
      </c>
      <c r="J935" t="s">
        <v>13769</v>
      </c>
      <c r="K935" t="s">
        <v>13775</v>
      </c>
      <c r="L935">
        <v>270103</v>
      </c>
      <c r="M935" t="s">
        <v>13539</v>
      </c>
      <c r="N935">
        <v>270103008</v>
      </c>
      <c r="O935" t="s">
        <v>13734</v>
      </c>
      <c r="P935">
        <v>3289.3933017471932</v>
      </c>
      <c r="Q935">
        <v>5829.0813365204758</v>
      </c>
      <c r="R935">
        <v>9728.2989959037495</v>
      </c>
    </row>
    <row r="936" spans="1:18" x14ac:dyDescent="0.25">
      <c r="A936">
        <v>9</v>
      </c>
      <c r="B936">
        <v>9112</v>
      </c>
      <c r="C936" t="s">
        <v>762</v>
      </c>
      <c r="D936" t="s">
        <v>1610</v>
      </c>
      <c r="E936">
        <v>3</v>
      </c>
      <c r="F936" t="s">
        <v>13828</v>
      </c>
      <c r="G936">
        <v>1</v>
      </c>
      <c r="H936" t="s">
        <v>8278</v>
      </c>
      <c r="I936">
        <v>1</v>
      </c>
      <c r="J936" t="s">
        <v>13769</v>
      </c>
      <c r="K936" t="s">
        <v>13777</v>
      </c>
      <c r="L936">
        <v>270103</v>
      </c>
      <c r="M936" t="s">
        <v>13539</v>
      </c>
      <c r="N936">
        <v>270103008</v>
      </c>
      <c r="O936" t="s">
        <v>13734</v>
      </c>
      <c r="P936">
        <v>15735.599571007724</v>
      </c>
      <c r="Q936">
        <v>8619.6872209991179</v>
      </c>
      <c r="R936">
        <v>24350.854309166651</v>
      </c>
    </row>
    <row r="937" spans="1:18" x14ac:dyDescent="0.25">
      <c r="A937">
        <v>9</v>
      </c>
      <c r="B937">
        <v>9112</v>
      </c>
      <c r="C937" t="s">
        <v>762</v>
      </c>
      <c r="D937" t="s">
        <v>1610</v>
      </c>
      <c r="E937">
        <v>3</v>
      </c>
      <c r="F937" t="s">
        <v>13828</v>
      </c>
      <c r="G937">
        <v>1</v>
      </c>
      <c r="H937" t="s">
        <v>8278</v>
      </c>
      <c r="I937">
        <v>1</v>
      </c>
      <c r="J937" t="s">
        <v>13769</v>
      </c>
      <c r="K937" t="s">
        <v>13778</v>
      </c>
      <c r="L937">
        <v>270103</v>
      </c>
      <c r="M937" t="s">
        <v>13539</v>
      </c>
      <c r="N937">
        <v>270103008</v>
      </c>
      <c r="O937" t="s">
        <v>13734</v>
      </c>
      <c r="P937">
        <v>385.55001968477211</v>
      </c>
      <c r="Q937">
        <v>2253.4898121191709</v>
      </c>
      <c r="R937">
        <v>1509.852953038923</v>
      </c>
    </row>
    <row r="938" spans="1:18" x14ac:dyDescent="0.25">
      <c r="A938">
        <v>9</v>
      </c>
      <c r="B938">
        <v>9112</v>
      </c>
      <c r="C938" t="s">
        <v>762</v>
      </c>
      <c r="D938" t="s">
        <v>1610</v>
      </c>
      <c r="E938">
        <v>4</v>
      </c>
      <c r="F938" t="s">
        <v>13829</v>
      </c>
      <c r="G938">
        <v>1</v>
      </c>
      <c r="H938" t="s">
        <v>8278</v>
      </c>
      <c r="I938">
        <v>1</v>
      </c>
      <c r="J938" t="s">
        <v>13769</v>
      </c>
      <c r="K938" t="s">
        <v>13780</v>
      </c>
      <c r="L938">
        <v>270103</v>
      </c>
      <c r="M938" t="s">
        <v>13539</v>
      </c>
      <c r="N938">
        <v>270103008</v>
      </c>
      <c r="O938" t="s">
        <v>13734</v>
      </c>
      <c r="P938">
        <v>15601.200092314793</v>
      </c>
      <c r="Q938">
        <v>5044.0956965978121</v>
      </c>
      <c r="R938">
        <v>17641.025235036475</v>
      </c>
    </row>
    <row r="939" spans="1:18" x14ac:dyDescent="0.25">
      <c r="A939">
        <v>9</v>
      </c>
      <c r="B939">
        <v>9112</v>
      </c>
      <c r="C939" t="s">
        <v>762</v>
      </c>
      <c r="D939" t="s">
        <v>1610</v>
      </c>
      <c r="E939">
        <v>4</v>
      </c>
      <c r="F939" t="s">
        <v>13829</v>
      </c>
      <c r="G939">
        <v>1</v>
      </c>
      <c r="H939" t="s">
        <v>8278</v>
      </c>
      <c r="I939">
        <v>1</v>
      </c>
      <c r="J939" t="s">
        <v>13769</v>
      </c>
      <c r="K939" t="s">
        <v>13781</v>
      </c>
      <c r="L939">
        <v>270103</v>
      </c>
      <c r="M939" t="s">
        <v>13539</v>
      </c>
      <c r="N939">
        <v>270103008</v>
      </c>
      <c r="O939" t="s">
        <v>13734</v>
      </c>
      <c r="P939">
        <v>519.94949837770321</v>
      </c>
      <c r="Q939">
        <v>5829.0813365204758</v>
      </c>
      <c r="R939">
        <v>8219.682027169094</v>
      </c>
    </row>
    <row r="940" spans="1:18" x14ac:dyDescent="0.25">
      <c r="A940">
        <v>9</v>
      </c>
      <c r="B940">
        <v>9113</v>
      </c>
      <c r="C940" t="s">
        <v>762</v>
      </c>
      <c r="D940" t="s">
        <v>1613</v>
      </c>
      <c r="E940">
        <v>1</v>
      </c>
      <c r="F940" t="s">
        <v>13826</v>
      </c>
      <c r="G940">
        <v>1</v>
      </c>
      <c r="H940" t="s">
        <v>8278</v>
      </c>
      <c r="I940">
        <v>1</v>
      </c>
      <c r="J940" t="s">
        <v>13769</v>
      </c>
      <c r="K940" t="s">
        <v>13770</v>
      </c>
      <c r="L940">
        <v>270103</v>
      </c>
      <c r="M940" t="s">
        <v>13539</v>
      </c>
      <c r="N940">
        <v>270103008</v>
      </c>
      <c r="O940" t="s">
        <v>13734</v>
      </c>
      <c r="P940">
        <v>0</v>
      </c>
      <c r="Q940">
        <v>0</v>
      </c>
      <c r="R940">
        <v>42778.877181900825</v>
      </c>
    </row>
    <row r="941" spans="1:18" x14ac:dyDescent="0.25">
      <c r="A941">
        <v>9</v>
      </c>
      <c r="B941">
        <v>9113</v>
      </c>
      <c r="C941" t="s">
        <v>762</v>
      </c>
      <c r="D941" t="s">
        <v>1613</v>
      </c>
      <c r="E941">
        <v>2</v>
      </c>
      <c r="F941" t="s">
        <v>13827</v>
      </c>
      <c r="G941">
        <v>2</v>
      </c>
      <c r="H941" t="s">
        <v>13773</v>
      </c>
      <c r="I941">
        <v>1</v>
      </c>
      <c r="J941" t="s">
        <v>13769</v>
      </c>
      <c r="K941" t="s">
        <v>13774</v>
      </c>
      <c r="L941">
        <v>270103</v>
      </c>
      <c r="M941" t="s">
        <v>13539</v>
      </c>
      <c r="N941">
        <v>270103008</v>
      </c>
      <c r="O941" t="s">
        <v>13734</v>
      </c>
      <c r="P941">
        <v>0</v>
      </c>
      <c r="Q941">
        <v>0</v>
      </c>
      <c r="R941">
        <v>23780.532843533521</v>
      </c>
    </row>
    <row r="942" spans="1:18" x14ac:dyDescent="0.25">
      <c r="A942">
        <v>9</v>
      </c>
      <c r="B942">
        <v>9113</v>
      </c>
      <c r="C942" t="s">
        <v>762</v>
      </c>
      <c r="D942" t="s">
        <v>1613</v>
      </c>
      <c r="E942">
        <v>2</v>
      </c>
      <c r="F942" t="s">
        <v>13827</v>
      </c>
      <c r="G942">
        <v>2</v>
      </c>
      <c r="H942" t="s">
        <v>13773</v>
      </c>
      <c r="I942">
        <v>1</v>
      </c>
      <c r="J942" t="s">
        <v>13769</v>
      </c>
      <c r="K942" t="s">
        <v>13775</v>
      </c>
      <c r="L942">
        <v>270103</v>
      </c>
      <c r="M942" t="s">
        <v>13539</v>
      </c>
      <c r="N942">
        <v>270103008</v>
      </c>
      <c r="O942" t="s">
        <v>13734</v>
      </c>
      <c r="P942">
        <v>0</v>
      </c>
      <c r="Q942">
        <v>0</v>
      </c>
      <c r="R942">
        <v>18998.344338367304</v>
      </c>
    </row>
    <row r="943" spans="1:18" x14ac:dyDescent="0.25">
      <c r="A943">
        <v>9</v>
      </c>
      <c r="B943">
        <v>9113</v>
      </c>
      <c r="C943" t="s">
        <v>762</v>
      </c>
      <c r="D943" t="s">
        <v>1613</v>
      </c>
      <c r="E943">
        <v>3</v>
      </c>
      <c r="F943" t="s">
        <v>13828</v>
      </c>
      <c r="G943">
        <v>1</v>
      </c>
      <c r="H943" t="s">
        <v>8278</v>
      </c>
      <c r="I943">
        <v>1</v>
      </c>
      <c r="J943" t="s">
        <v>13769</v>
      </c>
      <c r="K943" t="s">
        <v>13777</v>
      </c>
      <c r="L943">
        <v>270103</v>
      </c>
      <c r="M943" t="s">
        <v>13539</v>
      </c>
      <c r="N943">
        <v>270103008</v>
      </c>
      <c r="O943" t="s">
        <v>13734</v>
      </c>
      <c r="P943">
        <v>0</v>
      </c>
      <c r="Q943">
        <v>0</v>
      </c>
      <c r="R943">
        <v>42778.877181900825</v>
      </c>
    </row>
    <row r="944" spans="1:18" x14ac:dyDescent="0.25">
      <c r="A944">
        <v>9</v>
      </c>
      <c r="B944">
        <v>9113</v>
      </c>
      <c r="C944" t="s">
        <v>762</v>
      </c>
      <c r="D944" t="s">
        <v>1613</v>
      </c>
      <c r="E944">
        <v>4</v>
      </c>
      <c r="F944" t="s">
        <v>13829</v>
      </c>
      <c r="G944">
        <v>1</v>
      </c>
      <c r="H944" t="s">
        <v>8278</v>
      </c>
      <c r="I944">
        <v>1</v>
      </c>
      <c r="J944" t="s">
        <v>13769</v>
      </c>
      <c r="K944" t="s">
        <v>13780</v>
      </c>
      <c r="L944">
        <v>270103</v>
      </c>
      <c r="M944" t="s">
        <v>13539</v>
      </c>
      <c r="N944">
        <v>270103008</v>
      </c>
      <c r="O944" t="s">
        <v>13734</v>
      </c>
      <c r="P944">
        <v>0</v>
      </c>
      <c r="Q944">
        <v>0</v>
      </c>
      <c r="R944">
        <v>42778.877181900825</v>
      </c>
    </row>
    <row r="945" spans="1:18" x14ac:dyDescent="0.25">
      <c r="A945">
        <v>9</v>
      </c>
      <c r="B945">
        <v>9115</v>
      </c>
      <c r="C945" t="s">
        <v>762</v>
      </c>
      <c r="D945" t="s">
        <v>1619</v>
      </c>
      <c r="E945">
        <v>1</v>
      </c>
      <c r="F945" t="s">
        <v>13826</v>
      </c>
      <c r="G945">
        <v>1</v>
      </c>
      <c r="H945" t="s">
        <v>8278</v>
      </c>
      <c r="I945">
        <v>1</v>
      </c>
      <c r="J945" t="s">
        <v>13769</v>
      </c>
      <c r="K945" t="s">
        <v>13770</v>
      </c>
      <c r="L945">
        <v>270103</v>
      </c>
      <c r="M945" t="s">
        <v>13539</v>
      </c>
      <c r="N945">
        <v>270103008</v>
      </c>
      <c r="O945" t="s">
        <v>13734</v>
      </c>
      <c r="P945">
        <v>0</v>
      </c>
      <c r="Q945">
        <v>55077.418047314182</v>
      </c>
      <c r="R945">
        <v>17903.410899351187</v>
      </c>
    </row>
    <row r="946" spans="1:18" x14ac:dyDescent="0.25">
      <c r="A946">
        <v>9</v>
      </c>
      <c r="B946">
        <v>9115</v>
      </c>
      <c r="C946" t="s">
        <v>762</v>
      </c>
      <c r="D946" t="s">
        <v>1619</v>
      </c>
      <c r="E946">
        <v>1</v>
      </c>
      <c r="F946" t="s">
        <v>13826</v>
      </c>
      <c r="G946">
        <v>1</v>
      </c>
      <c r="H946" t="s">
        <v>8278</v>
      </c>
      <c r="I946">
        <v>1</v>
      </c>
      <c r="J946" t="s">
        <v>13769</v>
      </c>
      <c r="K946" t="s">
        <v>13771</v>
      </c>
      <c r="L946">
        <v>270103</v>
      </c>
      <c r="M946" t="s">
        <v>13539</v>
      </c>
      <c r="N946">
        <v>270103008</v>
      </c>
      <c r="O946" t="s">
        <v>13734</v>
      </c>
      <c r="P946">
        <v>0</v>
      </c>
      <c r="Q946">
        <v>0</v>
      </c>
      <c r="R946">
        <v>18972.76548209061</v>
      </c>
    </row>
    <row r="947" spans="1:18" x14ac:dyDescent="0.25">
      <c r="A947">
        <v>9</v>
      </c>
      <c r="B947">
        <v>9115</v>
      </c>
      <c r="C947" t="s">
        <v>762</v>
      </c>
      <c r="D947" t="s">
        <v>1619</v>
      </c>
      <c r="E947">
        <v>2</v>
      </c>
      <c r="F947" t="s">
        <v>13827</v>
      </c>
      <c r="G947">
        <v>2</v>
      </c>
      <c r="H947" t="s">
        <v>13773</v>
      </c>
      <c r="I947">
        <v>1</v>
      </c>
      <c r="J947" t="s">
        <v>13769</v>
      </c>
      <c r="K947" t="s">
        <v>13774</v>
      </c>
      <c r="L947">
        <v>270103</v>
      </c>
      <c r="M947" t="s">
        <v>13539</v>
      </c>
      <c r="N947">
        <v>270103008</v>
      </c>
      <c r="O947" t="s">
        <v>13734</v>
      </c>
      <c r="P947">
        <v>0</v>
      </c>
      <c r="Q947">
        <v>47961.857697739099</v>
      </c>
      <c r="R947">
        <v>10976.121385495231</v>
      </c>
    </row>
    <row r="948" spans="1:18" x14ac:dyDescent="0.25">
      <c r="A948">
        <v>9</v>
      </c>
      <c r="B948">
        <v>9115</v>
      </c>
      <c r="C948" t="s">
        <v>762</v>
      </c>
      <c r="D948" t="s">
        <v>1619</v>
      </c>
      <c r="E948">
        <v>2</v>
      </c>
      <c r="F948" t="s">
        <v>13827</v>
      </c>
      <c r="G948">
        <v>2</v>
      </c>
      <c r="H948" t="s">
        <v>13773</v>
      </c>
      <c r="I948">
        <v>1</v>
      </c>
      <c r="J948" t="s">
        <v>13769</v>
      </c>
      <c r="K948" t="s">
        <v>13775</v>
      </c>
      <c r="L948">
        <v>270103</v>
      </c>
      <c r="M948" t="s">
        <v>13539</v>
      </c>
      <c r="N948">
        <v>270103008</v>
      </c>
      <c r="O948" t="s">
        <v>13734</v>
      </c>
      <c r="P948">
        <v>0</v>
      </c>
      <c r="Q948">
        <v>7115.5603495750802</v>
      </c>
      <c r="R948">
        <v>25900.054995946568</v>
      </c>
    </row>
    <row r="949" spans="1:18" x14ac:dyDescent="0.25">
      <c r="A949">
        <v>9</v>
      </c>
      <c r="B949">
        <v>9115</v>
      </c>
      <c r="C949" t="s">
        <v>762</v>
      </c>
      <c r="D949" t="s">
        <v>1619</v>
      </c>
      <c r="E949">
        <v>3</v>
      </c>
      <c r="F949" t="s">
        <v>13828</v>
      </c>
      <c r="G949">
        <v>1</v>
      </c>
      <c r="H949" t="s">
        <v>8278</v>
      </c>
      <c r="I949">
        <v>1</v>
      </c>
      <c r="J949" t="s">
        <v>13769</v>
      </c>
      <c r="K949" t="s">
        <v>13777</v>
      </c>
      <c r="L949">
        <v>270103</v>
      </c>
      <c r="M949" t="s">
        <v>13539</v>
      </c>
      <c r="N949">
        <v>270103008</v>
      </c>
      <c r="O949" t="s">
        <v>13734</v>
      </c>
      <c r="P949">
        <v>0</v>
      </c>
      <c r="Q949">
        <v>55077.418047314182</v>
      </c>
      <c r="R949">
        <v>30957.482936776767</v>
      </c>
    </row>
    <row r="950" spans="1:18" x14ac:dyDescent="0.25">
      <c r="A950">
        <v>9</v>
      </c>
      <c r="B950">
        <v>9115</v>
      </c>
      <c r="C950" t="s">
        <v>762</v>
      </c>
      <c r="D950" t="s">
        <v>1619</v>
      </c>
      <c r="E950">
        <v>3</v>
      </c>
      <c r="F950" t="s">
        <v>13828</v>
      </c>
      <c r="G950">
        <v>1</v>
      </c>
      <c r="H950" t="s">
        <v>8278</v>
      </c>
      <c r="I950">
        <v>1</v>
      </c>
      <c r="J950" t="s">
        <v>13769</v>
      </c>
      <c r="K950" t="s">
        <v>13778</v>
      </c>
      <c r="L950">
        <v>270103</v>
      </c>
      <c r="M950" t="s">
        <v>13539</v>
      </c>
      <c r="N950">
        <v>270103008</v>
      </c>
      <c r="O950" t="s">
        <v>13734</v>
      </c>
      <c r="P950">
        <v>0</v>
      </c>
      <c r="Q950">
        <v>0</v>
      </c>
      <c r="R950">
        <v>5918.6934446650357</v>
      </c>
    </row>
    <row r="951" spans="1:18" x14ac:dyDescent="0.25">
      <c r="A951">
        <v>9</v>
      </c>
      <c r="B951">
        <v>9115</v>
      </c>
      <c r="C951" t="s">
        <v>762</v>
      </c>
      <c r="D951" t="s">
        <v>1619</v>
      </c>
      <c r="E951">
        <v>4</v>
      </c>
      <c r="F951" t="s">
        <v>13829</v>
      </c>
      <c r="G951">
        <v>1</v>
      </c>
      <c r="H951" t="s">
        <v>8278</v>
      </c>
      <c r="I951">
        <v>1</v>
      </c>
      <c r="J951" t="s">
        <v>13769</v>
      </c>
      <c r="K951" t="s">
        <v>13780</v>
      </c>
      <c r="L951">
        <v>270103</v>
      </c>
      <c r="M951" t="s">
        <v>13539</v>
      </c>
      <c r="N951">
        <v>270103008</v>
      </c>
      <c r="O951" t="s">
        <v>13734</v>
      </c>
      <c r="P951">
        <v>0</v>
      </c>
      <c r="Q951">
        <v>55077.418047314182</v>
      </c>
      <c r="R951">
        <v>17903.410899351187</v>
      </c>
    </row>
    <row r="952" spans="1:18" x14ac:dyDescent="0.25">
      <c r="A952">
        <v>9</v>
      </c>
      <c r="B952">
        <v>9115</v>
      </c>
      <c r="C952" t="s">
        <v>762</v>
      </c>
      <c r="D952" t="s">
        <v>1619</v>
      </c>
      <c r="E952">
        <v>4</v>
      </c>
      <c r="F952" t="s">
        <v>13829</v>
      </c>
      <c r="G952">
        <v>1</v>
      </c>
      <c r="H952" t="s">
        <v>8278</v>
      </c>
      <c r="I952">
        <v>1</v>
      </c>
      <c r="J952" t="s">
        <v>13769</v>
      </c>
      <c r="K952" t="s">
        <v>13781</v>
      </c>
      <c r="L952">
        <v>270103</v>
      </c>
      <c r="M952" t="s">
        <v>13539</v>
      </c>
      <c r="N952">
        <v>270103008</v>
      </c>
      <c r="O952" t="s">
        <v>13734</v>
      </c>
      <c r="P952">
        <v>0</v>
      </c>
      <c r="Q952">
        <v>0</v>
      </c>
      <c r="R952">
        <v>18972.76548209061</v>
      </c>
    </row>
    <row r="953" spans="1:18" x14ac:dyDescent="0.25">
      <c r="A953">
        <v>9</v>
      </c>
      <c r="B953">
        <v>9117</v>
      </c>
      <c r="C953" t="s">
        <v>762</v>
      </c>
      <c r="D953" t="s">
        <v>1625</v>
      </c>
      <c r="E953">
        <v>1</v>
      </c>
      <c r="F953" t="s">
        <v>13826</v>
      </c>
      <c r="G953">
        <v>1</v>
      </c>
      <c r="H953" t="s">
        <v>8278</v>
      </c>
      <c r="I953">
        <v>1</v>
      </c>
      <c r="J953" t="s">
        <v>13769</v>
      </c>
      <c r="K953" t="s">
        <v>13770</v>
      </c>
      <c r="L953">
        <v>270103</v>
      </c>
      <c r="M953" t="s">
        <v>13539</v>
      </c>
      <c r="N953">
        <v>270103008</v>
      </c>
      <c r="O953" t="s">
        <v>13734</v>
      </c>
      <c r="P953">
        <v>0</v>
      </c>
      <c r="Q953">
        <v>48541.740382975651</v>
      </c>
      <c r="R953">
        <v>0</v>
      </c>
    </row>
    <row r="954" spans="1:18" x14ac:dyDescent="0.25">
      <c r="A954">
        <v>9</v>
      </c>
      <c r="B954">
        <v>9117</v>
      </c>
      <c r="C954" t="s">
        <v>762</v>
      </c>
      <c r="D954" t="s">
        <v>1625</v>
      </c>
      <c r="E954">
        <v>2</v>
      </c>
      <c r="F954" t="s">
        <v>13827</v>
      </c>
      <c r="G954">
        <v>2</v>
      </c>
      <c r="H954" t="s">
        <v>13773</v>
      </c>
      <c r="I954">
        <v>1</v>
      </c>
      <c r="J954" t="s">
        <v>13769</v>
      </c>
      <c r="K954" t="s">
        <v>13774</v>
      </c>
      <c r="L954">
        <v>270103</v>
      </c>
      <c r="M954" t="s">
        <v>13539</v>
      </c>
      <c r="N954">
        <v>270103008</v>
      </c>
      <c r="O954" t="s">
        <v>13734</v>
      </c>
      <c r="P954">
        <v>0</v>
      </c>
      <c r="Q954">
        <v>37993.964801379647</v>
      </c>
      <c r="R954">
        <v>0</v>
      </c>
    </row>
    <row r="955" spans="1:18" x14ac:dyDescent="0.25">
      <c r="A955">
        <v>9</v>
      </c>
      <c r="B955">
        <v>9117</v>
      </c>
      <c r="C955" t="s">
        <v>762</v>
      </c>
      <c r="D955" t="s">
        <v>1625</v>
      </c>
      <c r="E955">
        <v>2</v>
      </c>
      <c r="F955" t="s">
        <v>13827</v>
      </c>
      <c r="G955">
        <v>2</v>
      </c>
      <c r="H955" t="s">
        <v>13773</v>
      </c>
      <c r="I955">
        <v>1</v>
      </c>
      <c r="J955" t="s">
        <v>13769</v>
      </c>
      <c r="K955" t="s">
        <v>13775</v>
      </c>
      <c r="L955">
        <v>270103</v>
      </c>
      <c r="M955" t="s">
        <v>13539</v>
      </c>
      <c r="N955">
        <v>270103008</v>
      </c>
      <c r="O955" t="s">
        <v>13734</v>
      </c>
      <c r="P955">
        <v>0</v>
      </c>
      <c r="Q955">
        <v>10547.775581595997</v>
      </c>
      <c r="R955">
        <v>0</v>
      </c>
    </row>
    <row r="956" spans="1:18" x14ac:dyDescent="0.25">
      <c r="A956">
        <v>9</v>
      </c>
      <c r="B956">
        <v>9117</v>
      </c>
      <c r="C956" t="s">
        <v>762</v>
      </c>
      <c r="D956" t="s">
        <v>1625</v>
      </c>
      <c r="E956">
        <v>3</v>
      </c>
      <c r="F956" t="s">
        <v>13828</v>
      </c>
      <c r="G956">
        <v>1</v>
      </c>
      <c r="H956" t="s">
        <v>8278</v>
      </c>
      <c r="I956">
        <v>1</v>
      </c>
      <c r="J956" t="s">
        <v>13769</v>
      </c>
      <c r="K956" t="s">
        <v>13777</v>
      </c>
      <c r="L956">
        <v>270103</v>
      </c>
      <c r="M956" t="s">
        <v>13539</v>
      </c>
      <c r="N956">
        <v>270103008</v>
      </c>
      <c r="O956" t="s">
        <v>13734</v>
      </c>
      <c r="P956">
        <v>0</v>
      </c>
      <c r="Q956">
        <v>48541.740382975651</v>
      </c>
      <c r="R956">
        <v>0</v>
      </c>
    </row>
    <row r="957" spans="1:18" x14ac:dyDescent="0.25">
      <c r="A957">
        <v>9</v>
      </c>
      <c r="B957">
        <v>9117</v>
      </c>
      <c r="C957" t="s">
        <v>762</v>
      </c>
      <c r="D957" t="s">
        <v>1625</v>
      </c>
      <c r="E957">
        <v>4</v>
      </c>
      <c r="F957" t="s">
        <v>13829</v>
      </c>
      <c r="G957">
        <v>1</v>
      </c>
      <c r="H957" t="s">
        <v>8278</v>
      </c>
      <c r="I957">
        <v>1</v>
      </c>
      <c r="J957" t="s">
        <v>13769</v>
      </c>
      <c r="K957" t="s">
        <v>13780</v>
      </c>
      <c r="L957">
        <v>270103</v>
      </c>
      <c r="M957" t="s">
        <v>13539</v>
      </c>
      <c r="N957">
        <v>270103008</v>
      </c>
      <c r="O957" t="s">
        <v>13734</v>
      </c>
      <c r="P957">
        <v>0</v>
      </c>
      <c r="Q957">
        <v>48541.740382975651</v>
      </c>
      <c r="R957">
        <v>0</v>
      </c>
    </row>
    <row r="958" spans="1:18" x14ac:dyDescent="0.25">
      <c r="A958">
        <v>9</v>
      </c>
      <c r="B958">
        <v>9118</v>
      </c>
      <c r="C958" t="s">
        <v>762</v>
      </c>
      <c r="D958" t="s">
        <v>1628</v>
      </c>
      <c r="E958">
        <v>1</v>
      </c>
      <c r="F958" t="s">
        <v>13826</v>
      </c>
      <c r="G958">
        <v>1</v>
      </c>
      <c r="H958" t="s">
        <v>8278</v>
      </c>
      <c r="I958">
        <v>1</v>
      </c>
      <c r="J958" t="s">
        <v>13769</v>
      </c>
      <c r="K958" t="s">
        <v>13770</v>
      </c>
      <c r="L958">
        <v>270103</v>
      </c>
      <c r="M958" t="s">
        <v>13539</v>
      </c>
      <c r="N958">
        <v>270103008</v>
      </c>
      <c r="O958" t="s">
        <v>13734</v>
      </c>
      <c r="P958">
        <v>0</v>
      </c>
      <c r="Q958">
        <v>28928.437175460174</v>
      </c>
      <c r="R958">
        <v>0</v>
      </c>
    </row>
    <row r="959" spans="1:18" x14ac:dyDescent="0.25">
      <c r="A959">
        <v>9</v>
      </c>
      <c r="B959">
        <v>9118</v>
      </c>
      <c r="C959" t="s">
        <v>762</v>
      </c>
      <c r="D959" t="s">
        <v>1628</v>
      </c>
      <c r="E959">
        <v>1</v>
      </c>
      <c r="F959" t="s">
        <v>13826</v>
      </c>
      <c r="G959">
        <v>1</v>
      </c>
      <c r="H959" t="s">
        <v>8278</v>
      </c>
      <c r="I959">
        <v>1</v>
      </c>
      <c r="J959" t="s">
        <v>13769</v>
      </c>
      <c r="K959" t="s">
        <v>13771</v>
      </c>
      <c r="L959">
        <v>270103</v>
      </c>
      <c r="M959" t="s">
        <v>13539</v>
      </c>
      <c r="N959">
        <v>270103008</v>
      </c>
      <c r="O959" t="s">
        <v>13734</v>
      </c>
      <c r="P959">
        <v>0</v>
      </c>
      <c r="Q959">
        <v>10768.91049321756</v>
      </c>
      <c r="R959">
        <v>0</v>
      </c>
    </row>
    <row r="960" spans="1:18" x14ac:dyDescent="0.25">
      <c r="A960">
        <v>9</v>
      </c>
      <c r="B960">
        <v>9118</v>
      </c>
      <c r="C960" t="s">
        <v>762</v>
      </c>
      <c r="D960" t="s">
        <v>1628</v>
      </c>
      <c r="E960">
        <v>2</v>
      </c>
      <c r="F960" t="s">
        <v>13827</v>
      </c>
      <c r="G960">
        <v>2</v>
      </c>
      <c r="H960" t="s">
        <v>13773</v>
      </c>
      <c r="I960">
        <v>1</v>
      </c>
      <c r="J960" t="s">
        <v>13769</v>
      </c>
      <c r="K960" t="s">
        <v>13774</v>
      </c>
      <c r="L960">
        <v>270103</v>
      </c>
      <c r="M960" t="s">
        <v>13539</v>
      </c>
      <c r="N960">
        <v>270103008</v>
      </c>
      <c r="O960" t="s">
        <v>13734</v>
      </c>
      <c r="P960">
        <v>0</v>
      </c>
      <c r="Q960">
        <v>28928.437175460174</v>
      </c>
      <c r="R960">
        <v>0</v>
      </c>
    </row>
    <row r="961" spans="1:18" x14ac:dyDescent="0.25">
      <c r="A961">
        <v>9</v>
      </c>
      <c r="B961">
        <v>9118</v>
      </c>
      <c r="C961" t="s">
        <v>762</v>
      </c>
      <c r="D961" t="s">
        <v>1628</v>
      </c>
      <c r="E961">
        <v>2</v>
      </c>
      <c r="F961" t="s">
        <v>13827</v>
      </c>
      <c r="G961">
        <v>2</v>
      </c>
      <c r="H961" t="s">
        <v>13773</v>
      </c>
      <c r="I961">
        <v>1</v>
      </c>
      <c r="J961" t="s">
        <v>13769</v>
      </c>
      <c r="K961" t="s">
        <v>13775</v>
      </c>
      <c r="L961">
        <v>270103</v>
      </c>
      <c r="M961" t="s">
        <v>13539</v>
      </c>
      <c r="N961">
        <v>270103008</v>
      </c>
      <c r="O961" t="s">
        <v>13734</v>
      </c>
      <c r="P961">
        <v>0</v>
      </c>
      <c r="Q961">
        <v>10768.91049321756</v>
      </c>
      <c r="R961">
        <v>0</v>
      </c>
    </row>
    <row r="962" spans="1:18" x14ac:dyDescent="0.25">
      <c r="A962">
        <v>9</v>
      </c>
      <c r="B962">
        <v>9118</v>
      </c>
      <c r="C962" t="s">
        <v>762</v>
      </c>
      <c r="D962" t="s">
        <v>1628</v>
      </c>
      <c r="E962">
        <v>3</v>
      </c>
      <c r="F962" t="s">
        <v>13828</v>
      </c>
      <c r="G962">
        <v>1</v>
      </c>
      <c r="H962" t="s">
        <v>8278</v>
      </c>
      <c r="I962">
        <v>1</v>
      </c>
      <c r="J962" t="s">
        <v>13769</v>
      </c>
      <c r="K962" t="s">
        <v>13777</v>
      </c>
      <c r="L962">
        <v>270103</v>
      </c>
      <c r="M962" t="s">
        <v>13539</v>
      </c>
      <c r="N962">
        <v>270103008</v>
      </c>
      <c r="O962" t="s">
        <v>13734</v>
      </c>
      <c r="P962">
        <v>0</v>
      </c>
      <c r="Q962">
        <v>39697.347668677736</v>
      </c>
      <c r="R962">
        <v>0</v>
      </c>
    </row>
    <row r="963" spans="1:18" x14ac:dyDescent="0.25">
      <c r="A963">
        <v>9</v>
      </c>
      <c r="B963">
        <v>9118</v>
      </c>
      <c r="C963" t="s">
        <v>762</v>
      </c>
      <c r="D963" t="s">
        <v>1628</v>
      </c>
      <c r="E963">
        <v>4</v>
      </c>
      <c r="F963" t="s">
        <v>13829</v>
      </c>
      <c r="G963">
        <v>1</v>
      </c>
      <c r="H963" t="s">
        <v>8278</v>
      </c>
      <c r="I963">
        <v>1</v>
      </c>
      <c r="J963" t="s">
        <v>13769</v>
      </c>
      <c r="K963" t="s">
        <v>13780</v>
      </c>
      <c r="L963">
        <v>270103</v>
      </c>
      <c r="M963" t="s">
        <v>13539</v>
      </c>
      <c r="N963">
        <v>270103008</v>
      </c>
      <c r="O963" t="s">
        <v>13734</v>
      </c>
      <c r="P963">
        <v>0</v>
      </c>
      <c r="Q963">
        <v>28928.437175460174</v>
      </c>
      <c r="R963">
        <v>0</v>
      </c>
    </row>
    <row r="964" spans="1:18" x14ac:dyDescent="0.25">
      <c r="A964">
        <v>9</v>
      </c>
      <c r="B964">
        <v>9118</v>
      </c>
      <c r="C964" t="s">
        <v>762</v>
      </c>
      <c r="D964" t="s">
        <v>1628</v>
      </c>
      <c r="E964">
        <v>4</v>
      </c>
      <c r="F964" t="s">
        <v>13829</v>
      </c>
      <c r="G964">
        <v>1</v>
      </c>
      <c r="H964" t="s">
        <v>8278</v>
      </c>
      <c r="I964">
        <v>1</v>
      </c>
      <c r="J964" t="s">
        <v>13769</v>
      </c>
      <c r="K964" t="s">
        <v>13781</v>
      </c>
      <c r="L964">
        <v>270103</v>
      </c>
      <c r="M964" t="s">
        <v>13539</v>
      </c>
      <c r="N964">
        <v>270103008</v>
      </c>
      <c r="O964" t="s">
        <v>13734</v>
      </c>
      <c r="P964">
        <v>0</v>
      </c>
      <c r="Q964">
        <v>10768.91049321756</v>
      </c>
      <c r="R964">
        <v>0</v>
      </c>
    </row>
    <row r="965" spans="1:18" x14ac:dyDescent="0.25">
      <c r="A965">
        <v>9</v>
      </c>
      <c r="B965">
        <v>9119</v>
      </c>
      <c r="C965" t="s">
        <v>762</v>
      </c>
      <c r="D965" t="s">
        <v>1631</v>
      </c>
      <c r="E965">
        <v>1</v>
      </c>
      <c r="F965" t="s">
        <v>13826</v>
      </c>
      <c r="G965">
        <v>1</v>
      </c>
      <c r="H965" t="s">
        <v>8278</v>
      </c>
      <c r="I965">
        <v>1</v>
      </c>
      <c r="J965" t="s">
        <v>13769</v>
      </c>
      <c r="K965" t="s">
        <v>13770</v>
      </c>
      <c r="L965">
        <v>270103</v>
      </c>
      <c r="M965" t="s">
        <v>13539</v>
      </c>
      <c r="N965">
        <v>270103008</v>
      </c>
      <c r="O965" t="s">
        <v>13734</v>
      </c>
      <c r="P965">
        <v>0</v>
      </c>
      <c r="Q965">
        <v>7816.8521486591999</v>
      </c>
      <c r="R965">
        <v>16258.063579239035</v>
      </c>
    </row>
    <row r="966" spans="1:18" x14ac:dyDescent="0.25">
      <c r="A966">
        <v>9</v>
      </c>
      <c r="B966">
        <v>9119</v>
      </c>
      <c r="C966" t="s">
        <v>762</v>
      </c>
      <c r="D966" t="s">
        <v>1631</v>
      </c>
      <c r="E966">
        <v>1</v>
      </c>
      <c r="F966" t="s">
        <v>13826</v>
      </c>
      <c r="G966">
        <v>1</v>
      </c>
      <c r="H966" t="s">
        <v>8278</v>
      </c>
      <c r="I966">
        <v>1</v>
      </c>
      <c r="J966" t="s">
        <v>13769</v>
      </c>
      <c r="K966" t="s">
        <v>13771</v>
      </c>
      <c r="L966">
        <v>270103</v>
      </c>
      <c r="M966" t="s">
        <v>13539</v>
      </c>
      <c r="N966">
        <v>270103008</v>
      </c>
      <c r="O966" t="s">
        <v>13734</v>
      </c>
      <c r="P966">
        <v>0</v>
      </c>
      <c r="Q966">
        <v>0</v>
      </c>
      <c r="R966">
        <v>3719.2933035746541</v>
      </c>
    </row>
    <row r="967" spans="1:18" x14ac:dyDescent="0.25">
      <c r="A967">
        <v>9</v>
      </c>
      <c r="B967">
        <v>9119</v>
      </c>
      <c r="C967" t="s">
        <v>762</v>
      </c>
      <c r="D967" t="s">
        <v>1631</v>
      </c>
      <c r="E967">
        <v>2</v>
      </c>
      <c r="F967" t="s">
        <v>13827</v>
      </c>
      <c r="G967">
        <v>2</v>
      </c>
      <c r="H967" t="s">
        <v>13773</v>
      </c>
      <c r="I967">
        <v>1</v>
      </c>
      <c r="J967" t="s">
        <v>13769</v>
      </c>
      <c r="K967" t="s">
        <v>13774</v>
      </c>
      <c r="L967">
        <v>270103</v>
      </c>
      <c r="M967" t="s">
        <v>13539</v>
      </c>
      <c r="N967">
        <v>270103008</v>
      </c>
      <c r="O967" t="s">
        <v>13734</v>
      </c>
      <c r="P967">
        <v>0</v>
      </c>
      <c r="Q967">
        <v>973.44951307022041</v>
      </c>
      <c r="R967">
        <v>13120.549422058104</v>
      </c>
    </row>
    <row r="968" spans="1:18" x14ac:dyDescent="0.25">
      <c r="A968">
        <v>9</v>
      </c>
      <c r="B968">
        <v>9119</v>
      </c>
      <c r="C968" t="s">
        <v>762</v>
      </c>
      <c r="D968" t="s">
        <v>1631</v>
      </c>
      <c r="E968">
        <v>2</v>
      </c>
      <c r="F968" t="s">
        <v>13827</v>
      </c>
      <c r="G968">
        <v>2</v>
      </c>
      <c r="H968" t="s">
        <v>13773</v>
      </c>
      <c r="I968">
        <v>1</v>
      </c>
      <c r="J968" t="s">
        <v>13769</v>
      </c>
      <c r="K968" t="s">
        <v>13775</v>
      </c>
      <c r="L968">
        <v>270103</v>
      </c>
      <c r="M968" t="s">
        <v>13539</v>
      </c>
      <c r="N968">
        <v>270103008</v>
      </c>
      <c r="O968" t="s">
        <v>13734</v>
      </c>
      <c r="P968">
        <v>0</v>
      </c>
      <c r="Q968">
        <v>6843.40263558898</v>
      </c>
      <c r="R968">
        <v>6856.8074607555855</v>
      </c>
    </row>
    <row r="969" spans="1:18" x14ac:dyDescent="0.25">
      <c r="A969">
        <v>9</v>
      </c>
      <c r="B969">
        <v>9119</v>
      </c>
      <c r="C969" t="s">
        <v>762</v>
      </c>
      <c r="D969" t="s">
        <v>1631</v>
      </c>
      <c r="E969">
        <v>3</v>
      </c>
      <c r="F969" t="s">
        <v>13828</v>
      </c>
      <c r="G969">
        <v>1</v>
      </c>
      <c r="H969" t="s">
        <v>8278</v>
      </c>
      <c r="I969">
        <v>1</v>
      </c>
      <c r="J969" t="s">
        <v>13769</v>
      </c>
      <c r="K969" t="s">
        <v>13777</v>
      </c>
      <c r="L969">
        <v>270103</v>
      </c>
      <c r="M969" t="s">
        <v>13539</v>
      </c>
      <c r="N969">
        <v>270103008</v>
      </c>
      <c r="O969" t="s">
        <v>13734</v>
      </c>
      <c r="P969">
        <v>0</v>
      </c>
      <c r="Q969">
        <v>7816.8521486591999</v>
      </c>
      <c r="R969">
        <v>16258.063579239035</v>
      </c>
    </row>
    <row r="970" spans="1:18" x14ac:dyDescent="0.25">
      <c r="A970">
        <v>9</v>
      </c>
      <c r="B970">
        <v>9119</v>
      </c>
      <c r="C970" t="s">
        <v>762</v>
      </c>
      <c r="D970" t="s">
        <v>1631</v>
      </c>
      <c r="E970">
        <v>3</v>
      </c>
      <c r="F970" t="s">
        <v>13828</v>
      </c>
      <c r="G970">
        <v>1</v>
      </c>
      <c r="H970" t="s">
        <v>8278</v>
      </c>
      <c r="I970">
        <v>1</v>
      </c>
      <c r="J970" t="s">
        <v>13769</v>
      </c>
      <c r="K970" t="s">
        <v>13778</v>
      </c>
      <c r="L970">
        <v>270103</v>
      </c>
      <c r="M970" t="s">
        <v>13539</v>
      </c>
      <c r="N970">
        <v>270103008</v>
      </c>
      <c r="O970" t="s">
        <v>13734</v>
      </c>
      <c r="P970">
        <v>0</v>
      </c>
      <c r="Q970">
        <v>0</v>
      </c>
      <c r="R970">
        <v>3719.2933035746541</v>
      </c>
    </row>
    <row r="971" spans="1:18" x14ac:dyDescent="0.25">
      <c r="A971">
        <v>9</v>
      </c>
      <c r="B971">
        <v>9119</v>
      </c>
      <c r="C971" t="s">
        <v>762</v>
      </c>
      <c r="D971" t="s">
        <v>1631</v>
      </c>
      <c r="E971">
        <v>4</v>
      </c>
      <c r="F971" t="s">
        <v>13829</v>
      </c>
      <c r="G971">
        <v>1</v>
      </c>
      <c r="H971" t="s">
        <v>8278</v>
      </c>
      <c r="I971">
        <v>1</v>
      </c>
      <c r="J971" t="s">
        <v>13769</v>
      </c>
      <c r="K971" t="s">
        <v>13780</v>
      </c>
      <c r="L971">
        <v>270103</v>
      </c>
      <c r="M971" t="s">
        <v>13539</v>
      </c>
      <c r="N971">
        <v>270103008</v>
      </c>
      <c r="O971" t="s">
        <v>13734</v>
      </c>
      <c r="P971">
        <v>0</v>
      </c>
      <c r="Q971">
        <v>7816.8521486591999</v>
      </c>
      <c r="R971">
        <v>16258.063579239035</v>
      </c>
    </row>
    <row r="972" spans="1:18" x14ac:dyDescent="0.25">
      <c r="A972">
        <v>9</v>
      </c>
      <c r="B972">
        <v>9119</v>
      </c>
      <c r="C972" t="s">
        <v>762</v>
      </c>
      <c r="D972" t="s">
        <v>1631</v>
      </c>
      <c r="E972">
        <v>4</v>
      </c>
      <c r="F972" t="s">
        <v>13829</v>
      </c>
      <c r="G972">
        <v>1</v>
      </c>
      <c r="H972" t="s">
        <v>8278</v>
      </c>
      <c r="I972">
        <v>1</v>
      </c>
      <c r="J972" t="s">
        <v>13769</v>
      </c>
      <c r="K972" t="s">
        <v>13781</v>
      </c>
      <c r="L972">
        <v>270103</v>
      </c>
      <c r="M972" t="s">
        <v>13539</v>
      </c>
      <c r="N972">
        <v>270103008</v>
      </c>
      <c r="O972" t="s">
        <v>13734</v>
      </c>
      <c r="P972">
        <v>0</v>
      </c>
      <c r="Q972">
        <v>0</v>
      </c>
      <c r="R972">
        <v>3719.2933035746541</v>
      </c>
    </row>
    <row r="973" spans="1:18" x14ac:dyDescent="0.25">
      <c r="A973">
        <v>9</v>
      </c>
      <c r="B973">
        <v>9120</v>
      </c>
      <c r="C973" t="s">
        <v>762</v>
      </c>
      <c r="D973" t="s">
        <v>1634</v>
      </c>
      <c r="E973">
        <v>1</v>
      </c>
      <c r="F973" t="s">
        <v>13826</v>
      </c>
      <c r="G973">
        <v>1</v>
      </c>
      <c r="H973" t="s">
        <v>8278</v>
      </c>
      <c r="I973">
        <v>1</v>
      </c>
      <c r="J973" t="s">
        <v>13769</v>
      </c>
      <c r="K973" t="s">
        <v>13770</v>
      </c>
      <c r="L973">
        <v>270103</v>
      </c>
      <c r="M973" t="s">
        <v>13539</v>
      </c>
      <c r="N973">
        <v>270103008</v>
      </c>
      <c r="O973" t="s">
        <v>13734</v>
      </c>
      <c r="P973">
        <v>11785.949989000514</v>
      </c>
      <c r="Q973">
        <v>21042.952104851447</v>
      </c>
      <c r="R973">
        <v>23278.984411073445</v>
      </c>
    </row>
    <row r="974" spans="1:18" x14ac:dyDescent="0.25">
      <c r="A974">
        <v>9</v>
      </c>
      <c r="B974">
        <v>9120</v>
      </c>
      <c r="C974" t="s">
        <v>762</v>
      </c>
      <c r="D974" t="s">
        <v>1634</v>
      </c>
      <c r="E974">
        <v>1</v>
      </c>
      <c r="F974" t="s">
        <v>13826</v>
      </c>
      <c r="G974">
        <v>1</v>
      </c>
      <c r="H974" t="s">
        <v>8278</v>
      </c>
      <c r="I974">
        <v>1</v>
      </c>
      <c r="J974" t="s">
        <v>13769</v>
      </c>
      <c r="K974" t="s">
        <v>13771</v>
      </c>
      <c r="L974">
        <v>270103</v>
      </c>
      <c r="M974" t="s">
        <v>13539</v>
      </c>
      <c r="N974">
        <v>270103008</v>
      </c>
      <c r="O974" t="s">
        <v>13734</v>
      </c>
      <c r="P974">
        <v>7094.6689154506121</v>
      </c>
      <c r="Q974">
        <v>4523.9830853298799</v>
      </c>
      <c r="R974">
        <v>13544.856012268947</v>
      </c>
    </row>
    <row r="975" spans="1:18" x14ac:dyDescent="0.25">
      <c r="A975">
        <v>9</v>
      </c>
      <c r="B975">
        <v>9120</v>
      </c>
      <c r="C975" t="s">
        <v>762</v>
      </c>
      <c r="D975" t="s">
        <v>1634</v>
      </c>
      <c r="E975">
        <v>2</v>
      </c>
      <c r="F975" t="s">
        <v>13827</v>
      </c>
      <c r="G975">
        <v>2</v>
      </c>
      <c r="H975" t="s">
        <v>13773</v>
      </c>
      <c r="I975">
        <v>1</v>
      </c>
      <c r="J975" t="s">
        <v>13769</v>
      </c>
      <c r="K975" t="s">
        <v>13774</v>
      </c>
      <c r="L975">
        <v>270103</v>
      </c>
      <c r="M975" t="s">
        <v>13539</v>
      </c>
      <c r="N975">
        <v>270103008</v>
      </c>
      <c r="O975" t="s">
        <v>13734</v>
      </c>
      <c r="P975">
        <v>10207.523648896386</v>
      </c>
      <c r="Q975">
        <v>17008.427342383206</v>
      </c>
      <c r="R975">
        <v>14431.140194867032</v>
      </c>
    </row>
    <row r="976" spans="1:18" x14ac:dyDescent="0.25">
      <c r="A976">
        <v>9</v>
      </c>
      <c r="B976">
        <v>9120</v>
      </c>
      <c r="C976" t="s">
        <v>762</v>
      </c>
      <c r="D976" t="s">
        <v>1634</v>
      </c>
      <c r="E976">
        <v>2</v>
      </c>
      <c r="F976" t="s">
        <v>13827</v>
      </c>
      <c r="G976">
        <v>2</v>
      </c>
      <c r="H976" t="s">
        <v>13773</v>
      </c>
      <c r="I976">
        <v>1</v>
      </c>
      <c r="J976" t="s">
        <v>13769</v>
      </c>
      <c r="K976" t="s">
        <v>13775</v>
      </c>
      <c r="L976">
        <v>270103</v>
      </c>
      <c r="M976" t="s">
        <v>13539</v>
      </c>
      <c r="N976">
        <v>270103008</v>
      </c>
      <c r="O976" t="s">
        <v>13734</v>
      </c>
      <c r="P976">
        <v>8673.095255554741</v>
      </c>
      <c r="Q976">
        <v>8558.5078477981242</v>
      </c>
      <c r="R976">
        <v>22392.700228475362</v>
      </c>
    </row>
    <row r="977" spans="1:18" x14ac:dyDescent="0.25">
      <c r="A977">
        <v>9</v>
      </c>
      <c r="B977">
        <v>9120</v>
      </c>
      <c r="C977" t="s">
        <v>762</v>
      </c>
      <c r="D977" t="s">
        <v>1634</v>
      </c>
      <c r="E977">
        <v>3</v>
      </c>
      <c r="F977" t="s">
        <v>13828</v>
      </c>
      <c r="G977">
        <v>1</v>
      </c>
      <c r="H977" t="s">
        <v>8278</v>
      </c>
      <c r="I977">
        <v>1</v>
      </c>
      <c r="J977" t="s">
        <v>13769</v>
      </c>
      <c r="K977" t="s">
        <v>13777</v>
      </c>
      <c r="L977">
        <v>270103</v>
      </c>
      <c r="M977" t="s">
        <v>13539</v>
      </c>
      <c r="N977">
        <v>270103008</v>
      </c>
      <c r="O977" t="s">
        <v>13734</v>
      </c>
      <c r="P977">
        <v>18259.147906431033</v>
      </c>
      <c r="Q977">
        <v>25566.935190181328</v>
      </c>
      <c r="R977">
        <v>34726.247645073512</v>
      </c>
    </row>
    <row r="978" spans="1:18" x14ac:dyDescent="0.25">
      <c r="A978">
        <v>9</v>
      </c>
      <c r="B978">
        <v>9120</v>
      </c>
      <c r="C978" t="s">
        <v>762</v>
      </c>
      <c r="D978" t="s">
        <v>1634</v>
      </c>
      <c r="E978">
        <v>3</v>
      </c>
      <c r="F978" t="s">
        <v>13828</v>
      </c>
      <c r="G978">
        <v>1</v>
      </c>
      <c r="H978" t="s">
        <v>8278</v>
      </c>
      <c r="I978">
        <v>1</v>
      </c>
      <c r="J978" t="s">
        <v>13769</v>
      </c>
      <c r="K978" t="s">
        <v>13778</v>
      </c>
      <c r="L978">
        <v>270103</v>
      </c>
      <c r="M978" t="s">
        <v>13539</v>
      </c>
      <c r="N978">
        <v>270103008</v>
      </c>
      <c r="O978" t="s">
        <v>13734</v>
      </c>
      <c r="P978">
        <v>621.47099802009245</v>
      </c>
      <c r="Q978">
        <v>0</v>
      </c>
      <c r="R978">
        <v>2097.5927782688859</v>
      </c>
    </row>
    <row r="979" spans="1:18" x14ac:dyDescent="0.25">
      <c r="A979">
        <v>9</v>
      </c>
      <c r="B979">
        <v>9120</v>
      </c>
      <c r="C979" t="s">
        <v>762</v>
      </c>
      <c r="D979" t="s">
        <v>1634</v>
      </c>
      <c r="E979">
        <v>4</v>
      </c>
      <c r="F979" t="s">
        <v>13829</v>
      </c>
      <c r="G979">
        <v>1</v>
      </c>
      <c r="H979" t="s">
        <v>8278</v>
      </c>
      <c r="I979">
        <v>1</v>
      </c>
      <c r="J979" t="s">
        <v>13769</v>
      </c>
      <c r="K979" t="s">
        <v>13780</v>
      </c>
      <c r="L979">
        <v>270103</v>
      </c>
      <c r="M979" t="s">
        <v>13539</v>
      </c>
      <c r="N979">
        <v>270103008</v>
      </c>
      <c r="O979" t="s">
        <v>13734</v>
      </c>
      <c r="P979">
        <v>11785.949989000514</v>
      </c>
      <c r="Q979">
        <v>21042.952104851447</v>
      </c>
      <c r="R979">
        <v>23278.984411073445</v>
      </c>
    </row>
    <row r="980" spans="1:18" x14ac:dyDescent="0.25">
      <c r="A980">
        <v>9</v>
      </c>
      <c r="B980">
        <v>9120</v>
      </c>
      <c r="C980" t="s">
        <v>762</v>
      </c>
      <c r="D980" t="s">
        <v>1634</v>
      </c>
      <c r="E980">
        <v>4</v>
      </c>
      <c r="F980" t="s">
        <v>13829</v>
      </c>
      <c r="G980">
        <v>1</v>
      </c>
      <c r="H980" t="s">
        <v>8278</v>
      </c>
      <c r="I980">
        <v>1</v>
      </c>
      <c r="J980" t="s">
        <v>13769</v>
      </c>
      <c r="K980" t="s">
        <v>13781</v>
      </c>
      <c r="L980">
        <v>270103</v>
      </c>
      <c r="M980" t="s">
        <v>13539</v>
      </c>
      <c r="N980">
        <v>270103008</v>
      </c>
      <c r="O980" t="s">
        <v>13734</v>
      </c>
      <c r="P980">
        <v>7094.6689154506121</v>
      </c>
      <c r="Q980">
        <v>4523.9830853298799</v>
      </c>
      <c r="R980">
        <v>13544.856012268947</v>
      </c>
    </row>
    <row r="981" spans="1:18" x14ac:dyDescent="0.25">
      <c r="A981">
        <v>9</v>
      </c>
      <c r="B981">
        <v>9201</v>
      </c>
      <c r="C981" t="s">
        <v>762</v>
      </c>
      <c r="D981" t="s">
        <v>1640</v>
      </c>
      <c r="E981">
        <v>1</v>
      </c>
      <c r="F981" t="s">
        <v>13826</v>
      </c>
      <c r="G981">
        <v>1</v>
      </c>
      <c r="H981" t="s">
        <v>8278</v>
      </c>
      <c r="I981">
        <v>1</v>
      </c>
      <c r="J981" t="s">
        <v>13769</v>
      </c>
      <c r="K981" t="s">
        <v>13770</v>
      </c>
      <c r="L981">
        <v>270103</v>
      </c>
      <c r="M981" t="s">
        <v>13539</v>
      </c>
      <c r="N981">
        <v>270103008</v>
      </c>
      <c r="O981" t="s">
        <v>13734</v>
      </c>
      <c r="P981">
        <v>23929.917528081503</v>
      </c>
      <c r="Q981">
        <v>19878.32732928326</v>
      </c>
      <c r="R981">
        <v>0</v>
      </c>
    </row>
    <row r="982" spans="1:18" x14ac:dyDescent="0.25">
      <c r="A982">
        <v>9</v>
      </c>
      <c r="B982">
        <v>9201</v>
      </c>
      <c r="C982" t="s">
        <v>762</v>
      </c>
      <c r="D982" t="s">
        <v>1640</v>
      </c>
      <c r="E982">
        <v>1</v>
      </c>
      <c r="F982" t="s">
        <v>13826</v>
      </c>
      <c r="G982">
        <v>1</v>
      </c>
      <c r="H982" t="s">
        <v>8278</v>
      </c>
      <c r="I982">
        <v>1</v>
      </c>
      <c r="J982" t="s">
        <v>13769</v>
      </c>
      <c r="K982" t="s">
        <v>13771</v>
      </c>
      <c r="L982">
        <v>270103</v>
      </c>
      <c r="M982" t="s">
        <v>13539</v>
      </c>
      <c r="N982">
        <v>270103008</v>
      </c>
      <c r="O982" t="s">
        <v>13734</v>
      </c>
      <c r="P982">
        <v>3916.4831884166138</v>
      </c>
      <c r="Q982">
        <v>0</v>
      </c>
      <c r="R982">
        <v>0</v>
      </c>
    </row>
    <row r="983" spans="1:18" x14ac:dyDescent="0.25">
      <c r="A983">
        <v>9</v>
      </c>
      <c r="B983">
        <v>9201</v>
      </c>
      <c r="C983" t="s">
        <v>762</v>
      </c>
      <c r="D983" t="s">
        <v>1640</v>
      </c>
      <c r="E983">
        <v>2</v>
      </c>
      <c r="F983" t="s">
        <v>13827</v>
      </c>
      <c r="G983">
        <v>2</v>
      </c>
      <c r="H983" t="s">
        <v>13773</v>
      </c>
      <c r="I983">
        <v>1</v>
      </c>
      <c r="J983" t="s">
        <v>13769</v>
      </c>
      <c r="K983" t="s">
        <v>13774</v>
      </c>
      <c r="L983">
        <v>270103</v>
      </c>
      <c r="M983" t="s">
        <v>13539</v>
      </c>
      <c r="N983">
        <v>270103008</v>
      </c>
      <c r="O983" t="s">
        <v>13734</v>
      </c>
      <c r="P983">
        <v>15100.570959435758</v>
      </c>
      <c r="Q983">
        <v>18253.928438483301</v>
      </c>
      <c r="R983">
        <v>0</v>
      </c>
    </row>
    <row r="984" spans="1:18" x14ac:dyDescent="0.25">
      <c r="A984">
        <v>9</v>
      </c>
      <c r="B984">
        <v>9201</v>
      </c>
      <c r="C984" t="s">
        <v>762</v>
      </c>
      <c r="D984" t="s">
        <v>1640</v>
      </c>
      <c r="E984">
        <v>2</v>
      </c>
      <c r="F984" t="s">
        <v>13827</v>
      </c>
      <c r="G984">
        <v>2</v>
      </c>
      <c r="H984" t="s">
        <v>13773</v>
      </c>
      <c r="I984">
        <v>1</v>
      </c>
      <c r="J984" t="s">
        <v>13769</v>
      </c>
      <c r="K984" t="s">
        <v>13775</v>
      </c>
      <c r="L984">
        <v>270103</v>
      </c>
      <c r="M984" t="s">
        <v>13539</v>
      </c>
      <c r="N984">
        <v>270103008</v>
      </c>
      <c r="O984" t="s">
        <v>13734</v>
      </c>
      <c r="P984">
        <v>12745.829757062358</v>
      </c>
      <c r="Q984">
        <v>1624.3988907999585</v>
      </c>
      <c r="R984">
        <v>0</v>
      </c>
    </row>
    <row r="985" spans="1:18" x14ac:dyDescent="0.25">
      <c r="A985">
        <v>9</v>
      </c>
      <c r="B985">
        <v>9201</v>
      </c>
      <c r="C985" t="s">
        <v>762</v>
      </c>
      <c r="D985" t="s">
        <v>1640</v>
      </c>
      <c r="E985">
        <v>3</v>
      </c>
      <c r="F985" t="s">
        <v>13828</v>
      </c>
      <c r="G985">
        <v>1</v>
      </c>
      <c r="H985" t="s">
        <v>8278</v>
      </c>
      <c r="I985">
        <v>1</v>
      </c>
      <c r="J985" t="s">
        <v>13769</v>
      </c>
      <c r="K985" t="s">
        <v>13777</v>
      </c>
      <c r="L985">
        <v>270103</v>
      </c>
      <c r="M985" t="s">
        <v>13539</v>
      </c>
      <c r="N985">
        <v>270103008</v>
      </c>
      <c r="O985" t="s">
        <v>13734</v>
      </c>
      <c r="P985">
        <v>27223.196626488039</v>
      </c>
      <c r="Q985">
        <v>19878.32732928326</v>
      </c>
      <c r="R985">
        <v>0</v>
      </c>
    </row>
    <row r="986" spans="1:18" x14ac:dyDescent="0.25">
      <c r="A986">
        <v>9</v>
      </c>
      <c r="B986">
        <v>9201</v>
      </c>
      <c r="C986" t="s">
        <v>762</v>
      </c>
      <c r="D986" t="s">
        <v>1640</v>
      </c>
      <c r="E986">
        <v>3</v>
      </c>
      <c r="F986" t="s">
        <v>13828</v>
      </c>
      <c r="G986">
        <v>1</v>
      </c>
      <c r="H986" t="s">
        <v>8278</v>
      </c>
      <c r="I986">
        <v>1</v>
      </c>
      <c r="J986" t="s">
        <v>13769</v>
      </c>
      <c r="K986" t="s">
        <v>13778</v>
      </c>
      <c r="L986">
        <v>270103</v>
      </c>
      <c r="M986" t="s">
        <v>13539</v>
      </c>
      <c r="N986">
        <v>270103008</v>
      </c>
      <c r="O986" t="s">
        <v>13734</v>
      </c>
      <c r="P986">
        <v>623.20409001007579</v>
      </c>
      <c r="Q986">
        <v>0</v>
      </c>
      <c r="R986">
        <v>0</v>
      </c>
    </row>
    <row r="987" spans="1:18" x14ac:dyDescent="0.25">
      <c r="A987">
        <v>9</v>
      </c>
      <c r="B987">
        <v>9201</v>
      </c>
      <c r="C987" t="s">
        <v>762</v>
      </c>
      <c r="D987" t="s">
        <v>1640</v>
      </c>
      <c r="E987">
        <v>4</v>
      </c>
      <c r="F987" t="s">
        <v>13829</v>
      </c>
      <c r="G987">
        <v>1</v>
      </c>
      <c r="H987" t="s">
        <v>8278</v>
      </c>
      <c r="I987">
        <v>1</v>
      </c>
      <c r="J987" t="s">
        <v>13769</v>
      </c>
      <c r="K987" t="s">
        <v>13780</v>
      </c>
      <c r="L987">
        <v>270103</v>
      </c>
      <c r="M987" t="s">
        <v>13539</v>
      </c>
      <c r="N987">
        <v>270103008</v>
      </c>
      <c r="O987" t="s">
        <v>13734</v>
      </c>
      <c r="P987">
        <v>23929.917528081503</v>
      </c>
      <c r="Q987">
        <v>19878.32732928326</v>
      </c>
      <c r="R987">
        <v>0</v>
      </c>
    </row>
    <row r="988" spans="1:18" x14ac:dyDescent="0.25">
      <c r="A988">
        <v>9</v>
      </c>
      <c r="B988">
        <v>9201</v>
      </c>
      <c r="C988" t="s">
        <v>762</v>
      </c>
      <c r="D988" t="s">
        <v>1640</v>
      </c>
      <c r="E988">
        <v>4</v>
      </c>
      <c r="F988" t="s">
        <v>13829</v>
      </c>
      <c r="G988">
        <v>1</v>
      </c>
      <c r="H988" t="s">
        <v>8278</v>
      </c>
      <c r="I988">
        <v>1</v>
      </c>
      <c r="J988" t="s">
        <v>13769</v>
      </c>
      <c r="K988" t="s">
        <v>13781</v>
      </c>
      <c r="L988">
        <v>270103</v>
      </c>
      <c r="M988" t="s">
        <v>13539</v>
      </c>
      <c r="N988">
        <v>270103008</v>
      </c>
      <c r="O988" t="s">
        <v>13734</v>
      </c>
      <c r="P988">
        <v>3916.4831884166138</v>
      </c>
      <c r="Q988">
        <v>0</v>
      </c>
      <c r="R988">
        <v>0</v>
      </c>
    </row>
    <row r="989" spans="1:18" x14ac:dyDescent="0.25">
      <c r="A989">
        <v>9</v>
      </c>
      <c r="B989">
        <v>9202</v>
      </c>
      <c r="C989" t="s">
        <v>762</v>
      </c>
      <c r="D989" t="s">
        <v>1643</v>
      </c>
      <c r="E989">
        <v>1</v>
      </c>
      <c r="F989" t="s">
        <v>13826</v>
      </c>
      <c r="G989">
        <v>1</v>
      </c>
      <c r="H989" t="s">
        <v>8278</v>
      </c>
      <c r="I989">
        <v>1</v>
      </c>
      <c r="J989" t="s">
        <v>13769</v>
      </c>
      <c r="K989" t="s">
        <v>13770</v>
      </c>
      <c r="L989">
        <v>270103</v>
      </c>
      <c r="M989" t="s">
        <v>13539</v>
      </c>
      <c r="N989">
        <v>270103008</v>
      </c>
      <c r="O989" t="s">
        <v>13734</v>
      </c>
      <c r="P989">
        <v>0</v>
      </c>
      <c r="Q989">
        <v>52548.274990953207</v>
      </c>
      <c r="R989">
        <v>0</v>
      </c>
    </row>
    <row r="990" spans="1:18" x14ac:dyDescent="0.25">
      <c r="A990">
        <v>9</v>
      </c>
      <c r="B990">
        <v>9202</v>
      </c>
      <c r="C990" t="s">
        <v>762</v>
      </c>
      <c r="D990" t="s">
        <v>1643</v>
      </c>
      <c r="E990">
        <v>1</v>
      </c>
      <c r="F990" t="s">
        <v>13826</v>
      </c>
      <c r="G990">
        <v>1</v>
      </c>
      <c r="H990" t="s">
        <v>8278</v>
      </c>
      <c r="I990">
        <v>1</v>
      </c>
      <c r="J990" t="s">
        <v>13769</v>
      </c>
      <c r="K990" t="s">
        <v>13771</v>
      </c>
      <c r="L990">
        <v>270103</v>
      </c>
      <c r="M990" t="s">
        <v>13539</v>
      </c>
      <c r="N990">
        <v>270103008</v>
      </c>
      <c r="O990" t="s">
        <v>13734</v>
      </c>
      <c r="P990">
        <v>0</v>
      </c>
      <c r="Q990">
        <v>3083.2002907467272</v>
      </c>
      <c r="R990">
        <v>0</v>
      </c>
    </row>
    <row r="991" spans="1:18" x14ac:dyDescent="0.25">
      <c r="A991">
        <v>9</v>
      </c>
      <c r="B991">
        <v>9202</v>
      </c>
      <c r="C991" t="s">
        <v>762</v>
      </c>
      <c r="D991" t="s">
        <v>1643</v>
      </c>
      <c r="E991">
        <v>2</v>
      </c>
      <c r="F991" t="s">
        <v>13827</v>
      </c>
      <c r="G991">
        <v>2</v>
      </c>
      <c r="H991" t="s">
        <v>13773</v>
      </c>
      <c r="I991">
        <v>1</v>
      </c>
      <c r="J991" t="s">
        <v>13769</v>
      </c>
      <c r="K991" t="s">
        <v>13774</v>
      </c>
      <c r="L991">
        <v>270103</v>
      </c>
      <c r="M991" t="s">
        <v>13539</v>
      </c>
      <c r="N991">
        <v>270103008</v>
      </c>
      <c r="O991" t="s">
        <v>13734</v>
      </c>
      <c r="P991">
        <v>0</v>
      </c>
      <c r="Q991">
        <v>49166.696353530431</v>
      </c>
      <c r="R991">
        <v>0</v>
      </c>
    </row>
    <row r="992" spans="1:18" x14ac:dyDescent="0.25">
      <c r="A992">
        <v>9</v>
      </c>
      <c r="B992">
        <v>9202</v>
      </c>
      <c r="C992" t="s">
        <v>762</v>
      </c>
      <c r="D992" t="s">
        <v>1643</v>
      </c>
      <c r="E992">
        <v>2</v>
      </c>
      <c r="F992" t="s">
        <v>13827</v>
      </c>
      <c r="G992">
        <v>2</v>
      </c>
      <c r="H992" t="s">
        <v>13773</v>
      </c>
      <c r="I992">
        <v>1</v>
      </c>
      <c r="J992" t="s">
        <v>13769</v>
      </c>
      <c r="K992" t="s">
        <v>13775</v>
      </c>
      <c r="L992">
        <v>270103</v>
      </c>
      <c r="M992" t="s">
        <v>13539</v>
      </c>
      <c r="N992">
        <v>270103008</v>
      </c>
      <c r="O992" t="s">
        <v>13734</v>
      </c>
      <c r="P992">
        <v>0</v>
      </c>
      <c r="Q992">
        <v>6464.7789281695023</v>
      </c>
      <c r="R992">
        <v>0</v>
      </c>
    </row>
    <row r="993" spans="1:18" x14ac:dyDescent="0.25">
      <c r="A993">
        <v>9</v>
      </c>
      <c r="B993">
        <v>9202</v>
      </c>
      <c r="C993" t="s">
        <v>762</v>
      </c>
      <c r="D993" t="s">
        <v>1643</v>
      </c>
      <c r="E993">
        <v>3</v>
      </c>
      <c r="F993" t="s">
        <v>13828</v>
      </c>
      <c r="G993">
        <v>1</v>
      </c>
      <c r="H993" t="s">
        <v>8278</v>
      </c>
      <c r="I993">
        <v>1</v>
      </c>
      <c r="J993" t="s">
        <v>13769</v>
      </c>
      <c r="K993" t="s">
        <v>13777</v>
      </c>
      <c r="L993">
        <v>270103</v>
      </c>
      <c r="M993" t="s">
        <v>13539</v>
      </c>
      <c r="N993">
        <v>270103008</v>
      </c>
      <c r="O993" t="s">
        <v>13734</v>
      </c>
      <c r="P993">
        <v>0</v>
      </c>
      <c r="Q993">
        <v>55631.475281699946</v>
      </c>
      <c r="R993">
        <v>0</v>
      </c>
    </row>
    <row r="994" spans="1:18" x14ac:dyDescent="0.25">
      <c r="A994">
        <v>9</v>
      </c>
      <c r="B994">
        <v>9202</v>
      </c>
      <c r="C994" t="s">
        <v>762</v>
      </c>
      <c r="D994" t="s">
        <v>1643</v>
      </c>
      <c r="E994">
        <v>4</v>
      </c>
      <c r="F994" t="s">
        <v>13829</v>
      </c>
      <c r="G994">
        <v>1</v>
      </c>
      <c r="H994" t="s">
        <v>8278</v>
      </c>
      <c r="I994">
        <v>1</v>
      </c>
      <c r="J994" t="s">
        <v>13769</v>
      </c>
      <c r="K994" t="s">
        <v>13780</v>
      </c>
      <c r="L994">
        <v>270103</v>
      </c>
      <c r="M994" t="s">
        <v>13539</v>
      </c>
      <c r="N994">
        <v>270103008</v>
      </c>
      <c r="O994" t="s">
        <v>13734</v>
      </c>
      <c r="P994">
        <v>0</v>
      </c>
      <c r="Q994">
        <v>52548.274990953207</v>
      </c>
      <c r="R994">
        <v>0</v>
      </c>
    </row>
    <row r="995" spans="1:18" x14ac:dyDescent="0.25">
      <c r="A995">
        <v>9</v>
      </c>
      <c r="B995">
        <v>9202</v>
      </c>
      <c r="C995" t="s">
        <v>762</v>
      </c>
      <c r="D995" t="s">
        <v>1643</v>
      </c>
      <c r="E995">
        <v>4</v>
      </c>
      <c r="F995" t="s">
        <v>13829</v>
      </c>
      <c r="G995">
        <v>1</v>
      </c>
      <c r="H995" t="s">
        <v>8278</v>
      </c>
      <c r="I995">
        <v>1</v>
      </c>
      <c r="J995" t="s">
        <v>13769</v>
      </c>
      <c r="K995" t="s">
        <v>13781</v>
      </c>
      <c r="L995">
        <v>270103</v>
      </c>
      <c r="M995" t="s">
        <v>13539</v>
      </c>
      <c r="N995">
        <v>270103008</v>
      </c>
      <c r="O995" t="s">
        <v>13734</v>
      </c>
      <c r="P995">
        <v>0</v>
      </c>
      <c r="Q995">
        <v>3083.2002907467272</v>
      </c>
      <c r="R995">
        <v>0</v>
      </c>
    </row>
    <row r="996" spans="1:18" x14ac:dyDescent="0.25">
      <c r="A996">
        <v>9</v>
      </c>
      <c r="B996">
        <v>9203</v>
      </c>
      <c r="C996" t="s">
        <v>762</v>
      </c>
      <c r="D996" t="s">
        <v>1646</v>
      </c>
      <c r="E996">
        <v>1</v>
      </c>
      <c r="F996" t="s">
        <v>13826</v>
      </c>
      <c r="G996">
        <v>1</v>
      </c>
      <c r="H996" t="s">
        <v>8278</v>
      </c>
      <c r="I996">
        <v>1</v>
      </c>
      <c r="J996" t="s">
        <v>13769</v>
      </c>
      <c r="K996" t="s">
        <v>13770</v>
      </c>
      <c r="L996">
        <v>270103</v>
      </c>
      <c r="M996" t="s">
        <v>13539</v>
      </c>
      <c r="N996">
        <v>270103008</v>
      </c>
      <c r="O996" t="s">
        <v>13734</v>
      </c>
      <c r="P996">
        <v>0</v>
      </c>
      <c r="Q996">
        <v>38420.021376893892</v>
      </c>
      <c r="R996">
        <v>16263.578393203048</v>
      </c>
    </row>
    <row r="997" spans="1:18" x14ac:dyDescent="0.25">
      <c r="A997">
        <v>9</v>
      </c>
      <c r="B997">
        <v>9203</v>
      </c>
      <c r="C997" t="s">
        <v>762</v>
      </c>
      <c r="D997" t="s">
        <v>1646</v>
      </c>
      <c r="E997">
        <v>2</v>
      </c>
      <c r="F997" t="s">
        <v>13827</v>
      </c>
      <c r="G997">
        <v>2</v>
      </c>
      <c r="H997" t="s">
        <v>13773</v>
      </c>
      <c r="I997">
        <v>1</v>
      </c>
      <c r="J997" t="s">
        <v>13769</v>
      </c>
      <c r="K997" t="s">
        <v>13774</v>
      </c>
      <c r="L997">
        <v>270103</v>
      </c>
      <c r="M997" t="s">
        <v>13539</v>
      </c>
      <c r="N997">
        <v>270103008</v>
      </c>
      <c r="O997" t="s">
        <v>13734</v>
      </c>
      <c r="P997">
        <v>0</v>
      </c>
      <c r="Q997">
        <v>31226.5277835997</v>
      </c>
      <c r="R997">
        <v>12853.576578536256</v>
      </c>
    </row>
    <row r="998" spans="1:18" x14ac:dyDescent="0.25">
      <c r="A998">
        <v>9</v>
      </c>
      <c r="B998">
        <v>9203</v>
      </c>
      <c r="C998" t="s">
        <v>762</v>
      </c>
      <c r="D998" t="s">
        <v>1646</v>
      </c>
      <c r="E998">
        <v>2</v>
      </c>
      <c r="F998" t="s">
        <v>13827</v>
      </c>
      <c r="G998">
        <v>2</v>
      </c>
      <c r="H998" t="s">
        <v>13773</v>
      </c>
      <c r="I998">
        <v>1</v>
      </c>
      <c r="J998" t="s">
        <v>13769</v>
      </c>
      <c r="K998" t="s">
        <v>13775</v>
      </c>
      <c r="L998">
        <v>270103</v>
      </c>
      <c r="M998" t="s">
        <v>13539</v>
      </c>
      <c r="N998">
        <v>270103008</v>
      </c>
      <c r="O998" t="s">
        <v>13734</v>
      </c>
      <c r="P998">
        <v>0</v>
      </c>
      <c r="Q998">
        <v>7193.4935932941953</v>
      </c>
      <c r="R998">
        <v>3410.001814666794</v>
      </c>
    </row>
    <row r="999" spans="1:18" x14ac:dyDescent="0.25">
      <c r="A999">
        <v>9</v>
      </c>
      <c r="B999">
        <v>9203</v>
      </c>
      <c r="C999" t="s">
        <v>762</v>
      </c>
      <c r="D999" t="s">
        <v>1646</v>
      </c>
      <c r="E999">
        <v>3</v>
      </c>
      <c r="F999" t="s">
        <v>13828</v>
      </c>
      <c r="G999">
        <v>1</v>
      </c>
      <c r="H999" t="s">
        <v>8278</v>
      </c>
      <c r="I999">
        <v>1</v>
      </c>
      <c r="J999" t="s">
        <v>13769</v>
      </c>
      <c r="K999" t="s">
        <v>13777</v>
      </c>
      <c r="L999">
        <v>270103</v>
      </c>
      <c r="M999" t="s">
        <v>13539</v>
      </c>
      <c r="N999">
        <v>270103008</v>
      </c>
      <c r="O999" t="s">
        <v>13734</v>
      </c>
      <c r="P999">
        <v>0</v>
      </c>
      <c r="Q999">
        <v>38420.021376893892</v>
      </c>
      <c r="R999">
        <v>16263.578393203048</v>
      </c>
    </row>
    <row r="1000" spans="1:18" x14ac:dyDescent="0.25">
      <c r="A1000">
        <v>9</v>
      </c>
      <c r="B1000">
        <v>9203</v>
      </c>
      <c r="C1000" t="s">
        <v>762</v>
      </c>
      <c r="D1000" t="s">
        <v>1646</v>
      </c>
      <c r="E1000">
        <v>4</v>
      </c>
      <c r="F1000" t="s">
        <v>13829</v>
      </c>
      <c r="G1000">
        <v>1</v>
      </c>
      <c r="H1000" t="s">
        <v>8278</v>
      </c>
      <c r="I1000">
        <v>1</v>
      </c>
      <c r="J1000" t="s">
        <v>13769</v>
      </c>
      <c r="K1000" t="s">
        <v>13780</v>
      </c>
      <c r="L1000">
        <v>270103</v>
      </c>
      <c r="M1000" t="s">
        <v>13539</v>
      </c>
      <c r="N1000">
        <v>270103008</v>
      </c>
      <c r="O1000" t="s">
        <v>13734</v>
      </c>
      <c r="P1000">
        <v>0</v>
      </c>
      <c r="Q1000">
        <v>38420.021376893892</v>
      </c>
      <c r="R1000">
        <v>16263.578393203048</v>
      </c>
    </row>
    <row r="1001" spans="1:18" x14ac:dyDescent="0.25">
      <c r="A1001">
        <v>9</v>
      </c>
      <c r="B1001">
        <v>9204</v>
      </c>
      <c r="C1001" t="s">
        <v>762</v>
      </c>
      <c r="D1001" t="s">
        <v>1649</v>
      </c>
      <c r="E1001">
        <v>1</v>
      </c>
      <c r="F1001" t="s">
        <v>13826</v>
      </c>
      <c r="G1001">
        <v>1</v>
      </c>
      <c r="H1001" t="s">
        <v>8278</v>
      </c>
      <c r="I1001">
        <v>1</v>
      </c>
      <c r="J1001" t="s">
        <v>13769</v>
      </c>
      <c r="K1001" t="s">
        <v>13770</v>
      </c>
      <c r="L1001">
        <v>270103</v>
      </c>
      <c r="M1001" t="s">
        <v>13539</v>
      </c>
      <c r="N1001">
        <v>270103008</v>
      </c>
      <c r="O1001" t="s">
        <v>13734</v>
      </c>
      <c r="P1001">
        <v>0</v>
      </c>
      <c r="Q1001">
        <v>10060.506180105946</v>
      </c>
      <c r="R1001">
        <v>0</v>
      </c>
    </row>
    <row r="1002" spans="1:18" x14ac:dyDescent="0.25">
      <c r="A1002">
        <v>9</v>
      </c>
      <c r="B1002">
        <v>9204</v>
      </c>
      <c r="C1002" t="s">
        <v>762</v>
      </c>
      <c r="D1002" t="s">
        <v>1649</v>
      </c>
      <c r="E1002">
        <v>1</v>
      </c>
      <c r="F1002" t="s">
        <v>13826</v>
      </c>
      <c r="G1002">
        <v>1</v>
      </c>
      <c r="H1002" t="s">
        <v>8278</v>
      </c>
      <c r="I1002">
        <v>1</v>
      </c>
      <c r="J1002" t="s">
        <v>13769</v>
      </c>
      <c r="K1002" t="s">
        <v>13771</v>
      </c>
      <c r="L1002">
        <v>270103</v>
      </c>
      <c r="M1002" t="s">
        <v>13539</v>
      </c>
      <c r="N1002">
        <v>270103008</v>
      </c>
      <c r="O1002" t="s">
        <v>13734</v>
      </c>
      <c r="P1002">
        <v>0</v>
      </c>
      <c r="Q1002">
        <v>10543.773377128866</v>
      </c>
      <c r="R1002">
        <v>0</v>
      </c>
    </row>
    <row r="1003" spans="1:18" x14ac:dyDescent="0.25">
      <c r="A1003">
        <v>9</v>
      </c>
      <c r="B1003">
        <v>9204</v>
      </c>
      <c r="C1003" t="s">
        <v>762</v>
      </c>
      <c r="D1003" t="s">
        <v>1649</v>
      </c>
      <c r="E1003">
        <v>2</v>
      </c>
      <c r="F1003" t="s">
        <v>13827</v>
      </c>
      <c r="G1003">
        <v>2</v>
      </c>
      <c r="H1003" t="s">
        <v>13773</v>
      </c>
      <c r="I1003">
        <v>1</v>
      </c>
      <c r="J1003" t="s">
        <v>13769</v>
      </c>
      <c r="K1003" t="s">
        <v>13774</v>
      </c>
      <c r="L1003">
        <v>270103</v>
      </c>
      <c r="M1003" t="s">
        <v>13539</v>
      </c>
      <c r="N1003">
        <v>270103008</v>
      </c>
      <c r="O1003" t="s">
        <v>13734</v>
      </c>
      <c r="P1003">
        <v>0</v>
      </c>
      <c r="Q1003">
        <v>10060.506180105946</v>
      </c>
      <c r="R1003">
        <v>0</v>
      </c>
    </row>
    <row r="1004" spans="1:18" x14ac:dyDescent="0.25">
      <c r="A1004">
        <v>9</v>
      </c>
      <c r="B1004">
        <v>9204</v>
      </c>
      <c r="C1004" t="s">
        <v>762</v>
      </c>
      <c r="D1004" t="s">
        <v>1649</v>
      </c>
      <c r="E1004">
        <v>2</v>
      </c>
      <c r="F1004" t="s">
        <v>13827</v>
      </c>
      <c r="G1004">
        <v>2</v>
      </c>
      <c r="H1004" t="s">
        <v>13773</v>
      </c>
      <c r="I1004">
        <v>1</v>
      </c>
      <c r="J1004" t="s">
        <v>13769</v>
      </c>
      <c r="K1004" t="s">
        <v>13775</v>
      </c>
      <c r="L1004">
        <v>270103</v>
      </c>
      <c r="M1004" t="s">
        <v>13539</v>
      </c>
      <c r="N1004">
        <v>270103008</v>
      </c>
      <c r="O1004" t="s">
        <v>13734</v>
      </c>
      <c r="P1004">
        <v>0</v>
      </c>
      <c r="Q1004">
        <v>10543.773377128866</v>
      </c>
      <c r="R1004">
        <v>0</v>
      </c>
    </row>
    <row r="1005" spans="1:18" x14ac:dyDescent="0.25">
      <c r="A1005">
        <v>9</v>
      </c>
      <c r="B1005">
        <v>9204</v>
      </c>
      <c r="C1005" t="s">
        <v>762</v>
      </c>
      <c r="D1005" t="s">
        <v>1649</v>
      </c>
      <c r="E1005">
        <v>3</v>
      </c>
      <c r="F1005" t="s">
        <v>13828</v>
      </c>
      <c r="G1005">
        <v>1</v>
      </c>
      <c r="H1005" t="s">
        <v>8278</v>
      </c>
      <c r="I1005">
        <v>1</v>
      </c>
      <c r="J1005" t="s">
        <v>13769</v>
      </c>
      <c r="K1005" t="s">
        <v>13777</v>
      </c>
      <c r="L1005">
        <v>270103</v>
      </c>
      <c r="M1005" t="s">
        <v>13539</v>
      </c>
      <c r="N1005">
        <v>270103008</v>
      </c>
      <c r="O1005" t="s">
        <v>13734</v>
      </c>
      <c r="P1005">
        <v>0</v>
      </c>
      <c r="Q1005">
        <v>20604.279557234808</v>
      </c>
      <c r="R1005">
        <v>0</v>
      </c>
    </row>
    <row r="1006" spans="1:18" x14ac:dyDescent="0.25">
      <c r="A1006">
        <v>9</v>
      </c>
      <c r="B1006">
        <v>9204</v>
      </c>
      <c r="C1006" t="s">
        <v>762</v>
      </c>
      <c r="D1006" t="s">
        <v>1649</v>
      </c>
      <c r="E1006">
        <v>4</v>
      </c>
      <c r="F1006" t="s">
        <v>13829</v>
      </c>
      <c r="G1006">
        <v>1</v>
      </c>
      <c r="H1006" t="s">
        <v>8278</v>
      </c>
      <c r="I1006">
        <v>1</v>
      </c>
      <c r="J1006" t="s">
        <v>13769</v>
      </c>
      <c r="K1006" t="s">
        <v>13780</v>
      </c>
      <c r="L1006">
        <v>270103</v>
      </c>
      <c r="M1006" t="s">
        <v>13539</v>
      </c>
      <c r="N1006">
        <v>270103008</v>
      </c>
      <c r="O1006" t="s">
        <v>13734</v>
      </c>
      <c r="P1006">
        <v>0</v>
      </c>
      <c r="Q1006">
        <v>10060.506180105946</v>
      </c>
      <c r="R1006">
        <v>0</v>
      </c>
    </row>
    <row r="1007" spans="1:18" x14ac:dyDescent="0.25">
      <c r="A1007">
        <v>9</v>
      </c>
      <c r="B1007">
        <v>9204</v>
      </c>
      <c r="C1007" t="s">
        <v>762</v>
      </c>
      <c r="D1007" t="s">
        <v>1649</v>
      </c>
      <c r="E1007">
        <v>4</v>
      </c>
      <c r="F1007" t="s">
        <v>13829</v>
      </c>
      <c r="G1007">
        <v>1</v>
      </c>
      <c r="H1007" t="s">
        <v>8278</v>
      </c>
      <c r="I1007">
        <v>1</v>
      </c>
      <c r="J1007" t="s">
        <v>13769</v>
      </c>
      <c r="K1007" t="s">
        <v>13781</v>
      </c>
      <c r="L1007">
        <v>270103</v>
      </c>
      <c r="M1007" t="s">
        <v>13539</v>
      </c>
      <c r="N1007">
        <v>270103008</v>
      </c>
      <c r="O1007" t="s">
        <v>13734</v>
      </c>
      <c r="P1007">
        <v>0</v>
      </c>
      <c r="Q1007">
        <v>10543.773377128866</v>
      </c>
      <c r="R1007">
        <v>0</v>
      </c>
    </row>
    <row r="1008" spans="1:18" x14ac:dyDescent="0.25">
      <c r="A1008">
        <v>9</v>
      </c>
      <c r="B1008">
        <v>9206</v>
      </c>
      <c r="C1008" t="s">
        <v>762</v>
      </c>
      <c r="D1008" t="s">
        <v>1655</v>
      </c>
      <c r="E1008">
        <v>1</v>
      </c>
      <c r="F1008" t="s">
        <v>13826</v>
      </c>
      <c r="G1008">
        <v>1</v>
      </c>
      <c r="H1008" t="s">
        <v>8278</v>
      </c>
      <c r="I1008">
        <v>1</v>
      </c>
      <c r="J1008" t="s">
        <v>13769</v>
      </c>
      <c r="K1008" t="s">
        <v>13770</v>
      </c>
      <c r="L1008">
        <v>270103</v>
      </c>
      <c r="M1008" t="s">
        <v>13539</v>
      </c>
      <c r="N1008">
        <v>270103008</v>
      </c>
      <c r="O1008" t="s">
        <v>13734</v>
      </c>
      <c r="P1008">
        <v>0</v>
      </c>
      <c r="Q1008">
        <v>38522.266476504679</v>
      </c>
      <c r="R1008">
        <v>0</v>
      </c>
    </row>
    <row r="1009" spans="1:18" x14ac:dyDescent="0.25">
      <c r="A1009">
        <v>9</v>
      </c>
      <c r="B1009">
        <v>9206</v>
      </c>
      <c r="C1009" t="s">
        <v>762</v>
      </c>
      <c r="D1009" t="s">
        <v>1655</v>
      </c>
      <c r="E1009">
        <v>2</v>
      </c>
      <c r="F1009" t="s">
        <v>13827</v>
      </c>
      <c r="G1009">
        <v>2</v>
      </c>
      <c r="H1009" t="s">
        <v>13773</v>
      </c>
      <c r="I1009">
        <v>1</v>
      </c>
      <c r="J1009" t="s">
        <v>13769</v>
      </c>
      <c r="K1009" t="s">
        <v>13774</v>
      </c>
      <c r="L1009">
        <v>270103</v>
      </c>
      <c r="M1009" t="s">
        <v>13539</v>
      </c>
      <c r="N1009">
        <v>270103008</v>
      </c>
      <c r="O1009" t="s">
        <v>13734</v>
      </c>
      <c r="P1009">
        <v>0</v>
      </c>
      <c r="Q1009">
        <v>38522.266476504679</v>
      </c>
      <c r="R1009">
        <v>0</v>
      </c>
    </row>
    <row r="1010" spans="1:18" x14ac:dyDescent="0.25">
      <c r="A1010">
        <v>9</v>
      </c>
      <c r="B1010">
        <v>9206</v>
      </c>
      <c r="C1010" t="s">
        <v>762</v>
      </c>
      <c r="D1010" t="s">
        <v>1655</v>
      </c>
      <c r="E1010">
        <v>3</v>
      </c>
      <c r="F1010" t="s">
        <v>13828</v>
      </c>
      <c r="G1010">
        <v>1</v>
      </c>
      <c r="H1010" t="s">
        <v>8278</v>
      </c>
      <c r="I1010">
        <v>1</v>
      </c>
      <c r="J1010" t="s">
        <v>13769</v>
      </c>
      <c r="K1010" t="s">
        <v>13777</v>
      </c>
      <c r="L1010">
        <v>270103</v>
      </c>
      <c r="M1010" t="s">
        <v>13539</v>
      </c>
      <c r="N1010">
        <v>270103008</v>
      </c>
      <c r="O1010" t="s">
        <v>13734</v>
      </c>
      <c r="P1010">
        <v>0</v>
      </c>
      <c r="Q1010">
        <v>38522.266476504679</v>
      </c>
      <c r="R1010">
        <v>0</v>
      </c>
    </row>
    <row r="1011" spans="1:18" x14ac:dyDescent="0.25">
      <c r="A1011">
        <v>9</v>
      </c>
      <c r="B1011">
        <v>9206</v>
      </c>
      <c r="C1011" t="s">
        <v>762</v>
      </c>
      <c r="D1011" t="s">
        <v>1655</v>
      </c>
      <c r="E1011">
        <v>4</v>
      </c>
      <c r="F1011" t="s">
        <v>13829</v>
      </c>
      <c r="G1011">
        <v>1</v>
      </c>
      <c r="H1011" t="s">
        <v>8278</v>
      </c>
      <c r="I1011">
        <v>1</v>
      </c>
      <c r="J1011" t="s">
        <v>13769</v>
      </c>
      <c r="K1011" t="s">
        <v>13780</v>
      </c>
      <c r="L1011">
        <v>270103</v>
      </c>
      <c r="M1011" t="s">
        <v>13539</v>
      </c>
      <c r="N1011">
        <v>270103008</v>
      </c>
      <c r="O1011" t="s">
        <v>13734</v>
      </c>
      <c r="P1011">
        <v>0</v>
      </c>
      <c r="Q1011">
        <v>38522.266476504679</v>
      </c>
      <c r="R1011">
        <v>0</v>
      </c>
    </row>
    <row r="1012" spans="1:18" x14ac:dyDescent="0.25">
      <c r="A1012">
        <v>9</v>
      </c>
      <c r="B1012">
        <v>9207</v>
      </c>
      <c r="C1012" t="s">
        <v>762</v>
      </c>
      <c r="D1012" t="s">
        <v>1658</v>
      </c>
      <c r="E1012">
        <v>1</v>
      </c>
      <c r="F1012" t="s">
        <v>13826</v>
      </c>
      <c r="G1012">
        <v>1</v>
      </c>
      <c r="H1012" t="s">
        <v>8278</v>
      </c>
      <c r="I1012">
        <v>1</v>
      </c>
      <c r="J1012" t="s">
        <v>13769</v>
      </c>
      <c r="K1012" t="s">
        <v>13770</v>
      </c>
      <c r="L1012">
        <v>270103</v>
      </c>
      <c r="M1012" t="s">
        <v>13539</v>
      </c>
      <c r="N1012">
        <v>270103008</v>
      </c>
      <c r="O1012" t="s">
        <v>13734</v>
      </c>
      <c r="P1012">
        <v>0</v>
      </c>
      <c r="Q1012">
        <v>16655.055419006752</v>
      </c>
      <c r="R1012">
        <v>0</v>
      </c>
    </row>
    <row r="1013" spans="1:18" x14ac:dyDescent="0.25">
      <c r="A1013">
        <v>9</v>
      </c>
      <c r="B1013">
        <v>9207</v>
      </c>
      <c r="C1013" t="s">
        <v>762</v>
      </c>
      <c r="D1013" t="s">
        <v>1658</v>
      </c>
      <c r="E1013">
        <v>1</v>
      </c>
      <c r="F1013" t="s">
        <v>13826</v>
      </c>
      <c r="G1013">
        <v>1</v>
      </c>
      <c r="H1013" t="s">
        <v>8278</v>
      </c>
      <c r="I1013">
        <v>1</v>
      </c>
      <c r="J1013" t="s">
        <v>13769</v>
      </c>
      <c r="K1013" t="s">
        <v>13771</v>
      </c>
      <c r="L1013">
        <v>270103</v>
      </c>
      <c r="M1013" t="s">
        <v>13539</v>
      </c>
      <c r="N1013">
        <v>270103008</v>
      </c>
      <c r="O1013" t="s">
        <v>13734</v>
      </c>
      <c r="P1013">
        <v>0</v>
      </c>
      <c r="Q1013">
        <v>5003.125411238324</v>
      </c>
      <c r="R1013">
        <v>0</v>
      </c>
    </row>
    <row r="1014" spans="1:18" x14ac:dyDescent="0.25">
      <c r="A1014">
        <v>9</v>
      </c>
      <c r="B1014">
        <v>9207</v>
      </c>
      <c r="C1014" t="s">
        <v>762</v>
      </c>
      <c r="D1014" t="s">
        <v>1658</v>
      </c>
      <c r="E1014">
        <v>2</v>
      </c>
      <c r="F1014" t="s">
        <v>13827</v>
      </c>
      <c r="G1014">
        <v>2</v>
      </c>
      <c r="H1014" t="s">
        <v>13773</v>
      </c>
      <c r="I1014">
        <v>1</v>
      </c>
      <c r="J1014" t="s">
        <v>13769</v>
      </c>
      <c r="K1014" t="s">
        <v>13774</v>
      </c>
      <c r="L1014">
        <v>270103</v>
      </c>
      <c r="M1014" t="s">
        <v>13539</v>
      </c>
      <c r="N1014">
        <v>270103008</v>
      </c>
      <c r="O1014" t="s">
        <v>13734</v>
      </c>
      <c r="P1014">
        <v>0</v>
      </c>
      <c r="Q1014">
        <v>16655.055419006752</v>
      </c>
      <c r="R1014">
        <v>0</v>
      </c>
    </row>
    <row r="1015" spans="1:18" x14ac:dyDescent="0.25">
      <c r="A1015">
        <v>9</v>
      </c>
      <c r="B1015">
        <v>9207</v>
      </c>
      <c r="C1015" t="s">
        <v>762</v>
      </c>
      <c r="D1015" t="s">
        <v>1658</v>
      </c>
      <c r="E1015">
        <v>2</v>
      </c>
      <c r="F1015" t="s">
        <v>13827</v>
      </c>
      <c r="G1015">
        <v>2</v>
      </c>
      <c r="H1015" t="s">
        <v>13773</v>
      </c>
      <c r="I1015">
        <v>1</v>
      </c>
      <c r="J1015" t="s">
        <v>13769</v>
      </c>
      <c r="K1015" t="s">
        <v>13775</v>
      </c>
      <c r="L1015">
        <v>270103</v>
      </c>
      <c r="M1015" t="s">
        <v>13539</v>
      </c>
      <c r="N1015">
        <v>270103008</v>
      </c>
      <c r="O1015" t="s">
        <v>13734</v>
      </c>
      <c r="P1015">
        <v>0</v>
      </c>
      <c r="Q1015">
        <v>5003.125411238324</v>
      </c>
      <c r="R1015">
        <v>0</v>
      </c>
    </row>
    <row r="1016" spans="1:18" x14ac:dyDescent="0.25">
      <c r="A1016">
        <v>9</v>
      </c>
      <c r="B1016">
        <v>9207</v>
      </c>
      <c r="C1016" t="s">
        <v>762</v>
      </c>
      <c r="D1016" t="s">
        <v>1658</v>
      </c>
      <c r="E1016">
        <v>3</v>
      </c>
      <c r="F1016" t="s">
        <v>13828</v>
      </c>
      <c r="G1016">
        <v>1</v>
      </c>
      <c r="H1016" t="s">
        <v>8278</v>
      </c>
      <c r="I1016">
        <v>1</v>
      </c>
      <c r="J1016" t="s">
        <v>13769</v>
      </c>
      <c r="K1016" t="s">
        <v>13777</v>
      </c>
      <c r="L1016">
        <v>270103</v>
      </c>
      <c r="M1016" t="s">
        <v>13539</v>
      </c>
      <c r="N1016">
        <v>270103008</v>
      </c>
      <c r="O1016" t="s">
        <v>13734</v>
      </c>
      <c r="P1016">
        <v>0</v>
      </c>
      <c r="Q1016">
        <v>16655.055419006752</v>
      </c>
      <c r="R1016">
        <v>0</v>
      </c>
    </row>
    <row r="1017" spans="1:18" x14ac:dyDescent="0.25">
      <c r="A1017">
        <v>9</v>
      </c>
      <c r="B1017">
        <v>9207</v>
      </c>
      <c r="C1017" t="s">
        <v>762</v>
      </c>
      <c r="D1017" t="s">
        <v>1658</v>
      </c>
      <c r="E1017">
        <v>3</v>
      </c>
      <c r="F1017" t="s">
        <v>13828</v>
      </c>
      <c r="G1017">
        <v>1</v>
      </c>
      <c r="H1017" t="s">
        <v>8278</v>
      </c>
      <c r="I1017">
        <v>1</v>
      </c>
      <c r="J1017" t="s">
        <v>13769</v>
      </c>
      <c r="K1017" t="s">
        <v>13778</v>
      </c>
      <c r="L1017">
        <v>270103</v>
      </c>
      <c r="M1017" t="s">
        <v>13539</v>
      </c>
      <c r="N1017">
        <v>270103008</v>
      </c>
      <c r="O1017" t="s">
        <v>13734</v>
      </c>
      <c r="P1017">
        <v>0</v>
      </c>
      <c r="Q1017">
        <v>5003.125411238324</v>
      </c>
      <c r="R1017">
        <v>0</v>
      </c>
    </row>
    <row r="1018" spans="1:18" x14ac:dyDescent="0.25">
      <c r="A1018">
        <v>9</v>
      </c>
      <c r="B1018">
        <v>9207</v>
      </c>
      <c r="C1018" t="s">
        <v>762</v>
      </c>
      <c r="D1018" t="s">
        <v>1658</v>
      </c>
      <c r="E1018">
        <v>4</v>
      </c>
      <c r="F1018" t="s">
        <v>13829</v>
      </c>
      <c r="G1018">
        <v>1</v>
      </c>
      <c r="H1018" t="s">
        <v>8278</v>
      </c>
      <c r="I1018">
        <v>1</v>
      </c>
      <c r="J1018" t="s">
        <v>13769</v>
      </c>
      <c r="K1018" t="s">
        <v>13780</v>
      </c>
      <c r="L1018">
        <v>270103</v>
      </c>
      <c r="M1018" t="s">
        <v>13539</v>
      </c>
      <c r="N1018">
        <v>270103008</v>
      </c>
      <c r="O1018" t="s">
        <v>13734</v>
      </c>
      <c r="P1018">
        <v>0</v>
      </c>
      <c r="Q1018">
        <v>16655.055419006752</v>
      </c>
      <c r="R1018">
        <v>0</v>
      </c>
    </row>
    <row r="1019" spans="1:18" x14ac:dyDescent="0.25">
      <c r="A1019">
        <v>9</v>
      </c>
      <c r="B1019">
        <v>9207</v>
      </c>
      <c r="C1019" t="s">
        <v>762</v>
      </c>
      <c r="D1019" t="s">
        <v>1658</v>
      </c>
      <c r="E1019">
        <v>4</v>
      </c>
      <c r="F1019" t="s">
        <v>13829</v>
      </c>
      <c r="G1019">
        <v>1</v>
      </c>
      <c r="H1019" t="s">
        <v>8278</v>
      </c>
      <c r="I1019">
        <v>1</v>
      </c>
      <c r="J1019" t="s">
        <v>13769</v>
      </c>
      <c r="K1019" t="s">
        <v>13781</v>
      </c>
      <c r="L1019">
        <v>270103</v>
      </c>
      <c r="M1019" t="s">
        <v>13539</v>
      </c>
      <c r="N1019">
        <v>270103008</v>
      </c>
      <c r="O1019" t="s">
        <v>13734</v>
      </c>
      <c r="P1019">
        <v>0</v>
      </c>
      <c r="Q1019">
        <v>5003.125411238324</v>
      </c>
      <c r="R1019">
        <v>0</v>
      </c>
    </row>
    <row r="1020" spans="1:18" x14ac:dyDescent="0.25">
      <c r="A1020">
        <v>9</v>
      </c>
      <c r="B1020">
        <v>9208</v>
      </c>
      <c r="C1020" t="s">
        <v>762</v>
      </c>
      <c r="D1020" t="s">
        <v>1661</v>
      </c>
      <c r="E1020">
        <v>1</v>
      </c>
      <c r="F1020" t="s">
        <v>13826</v>
      </c>
      <c r="G1020">
        <v>1</v>
      </c>
      <c r="H1020" t="s">
        <v>8278</v>
      </c>
      <c r="I1020">
        <v>1</v>
      </c>
      <c r="J1020" t="s">
        <v>13769</v>
      </c>
      <c r="K1020" t="s">
        <v>13770</v>
      </c>
      <c r="L1020">
        <v>270103</v>
      </c>
      <c r="M1020" t="s">
        <v>13539</v>
      </c>
      <c r="N1020">
        <v>270103008</v>
      </c>
      <c r="O1020" t="s">
        <v>13734</v>
      </c>
      <c r="P1020">
        <v>0</v>
      </c>
      <c r="Q1020">
        <v>41307.236492900935</v>
      </c>
      <c r="R1020">
        <v>0</v>
      </c>
    </row>
    <row r="1021" spans="1:18" x14ac:dyDescent="0.25">
      <c r="A1021">
        <v>9</v>
      </c>
      <c r="B1021">
        <v>9208</v>
      </c>
      <c r="C1021" t="s">
        <v>762</v>
      </c>
      <c r="D1021" t="s">
        <v>1661</v>
      </c>
      <c r="E1021">
        <v>1</v>
      </c>
      <c r="F1021" t="s">
        <v>13826</v>
      </c>
      <c r="G1021">
        <v>1</v>
      </c>
      <c r="H1021" t="s">
        <v>8278</v>
      </c>
      <c r="I1021">
        <v>1</v>
      </c>
      <c r="J1021" t="s">
        <v>13769</v>
      </c>
      <c r="K1021" t="s">
        <v>13771</v>
      </c>
      <c r="L1021">
        <v>270103</v>
      </c>
      <c r="M1021" t="s">
        <v>13539</v>
      </c>
      <c r="N1021">
        <v>270103008</v>
      </c>
      <c r="O1021" t="s">
        <v>13734</v>
      </c>
      <c r="P1021">
        <v>0</v>
      </c>
      <c r="Q1021">
        <v>19565.562161707807</v>
      </c>
      <c r="R1021">
        <v>0</v>
      </c>
    </row>
    <row r="1022" spans="1:18" x14ac:dyDescent="0.25">
      <c r="A1022">
        <v>9</v>
      </c>
      <c r="B1022">
        <v>9208</v>
      </c>
      <c r="C1022" t="s">
        <v>762</v>
      </c>
      <c r="D1022" t="s">
        <v>1661</v>
      </c>
      <c r="E1022">
        <v>2</v>
      </c>
      <c r="F1022" t="s">
        <v>13827</v>
      </c>
      <c r="G1022">
        <v>2</v>
      </c>
      <c r="H1022" t="s">
        <v>13773</v>
      </c>
      <c r="I1022">
        <v>1</v>
      </c>
      <c r="J1022" t="s">
        <v>13769</v>
      </c>
      <c r="K1022" t="s">
        <v>13774</v>
      </c>
      <c r="L1022">
        <v>270103</v>
      </c>
      <c r="M1022" t="s">
        <v>13539</v>
      </c>
      <c r="N1022">
        <v>270103008</v>
      </c>
      <c r="O1022" t="s">
        <v>13734</v>
      </c>
      <c r="P1022">
        <v>0</v>
      </c>
      <c r="Q1022">
        <v>26874.472373915087</v>
      </c>
      <c r="R1022">
        <v>0</v>
      </c>
    </row>
    <row r="1023" spans="1:18" x14ac:dyDescent="0.25">
      <c r="A1023">
        <v>9</v>
      </c>
      <c r="B1023">
        <v>9208</v>
      </c>
      <c r="C1023" t="s">
        <v>762</v>
      </c>
      <c r="D1023" t="s">
        <v>1661</v>
      </c>
      <c r="E1023">
        <v>2</v>
      </c>
      <c r="F1023" t="s">
        <v>13827</v>
      </c>
      <c r="G1023">
        <v>2</v>
      </c>
      <c r="H1023" t="s">
        <v>13773</v>
      </c>
      <c r="I1023">
        <v>1</v>
      </c>
      <c r="J1023" t="s">
        <v>13769</v>
      </c>
      <c r="K1023" t="s">
        <v>13775</v>
      </c>
      <c r="L1023">
        <v>270103</v>
      </c>
      <c r="M1023" t="s">
        <v>13539</v>
      </c>
      <c r="N1023">
        <v>270103008</v>
      </c>
      <c r="O1023" t="s">
        <v>13734</v>
      </c>
      <c r="P1023">
        <v>0</v>
      </c>
      <c r="Q1023">
        <v>33998.326280693655</v>
      </c>
      <c r="R1023">
        <v>0</v>
      </c>
    </row>
    <row r="1024" spans="1:18" x14ac:dyDescent="0.25">
      <c r="A1024">
        <v>9</v>
      </c>
      <c r="B1024">
        <v>9208</v>
      </c>
      <c r="C1024" t="s">
        <v>762</v>
      </c>
      <c r="D1024" t="s">
        <v>1661</v>
      </c>
      <c r="E1024">
        <v>3</v>
      </c>
      <c r="F1024" t="s">
        <v>13828</v>
      </c>
      <c r="G1024">
        <v>1</v>
      </c>
      <c r="H1024" t="s">
        <v>8278</v>
      </c>
      <c r="I1024">
        <v>1</v>
      </c>
      <c r="J1024" t="s">
        <v>13769</v>
      </c>
      <c r="K1024" t="s">
        <v>13777</v>
      </c>
      <c r="L1024">
        <v>270103</v>
      </c>
      <c r="M1024" t="s">
        <v>13539</v>
      </c>
      <c r="N1024">
        <v>270103008</v>
      </c>
      <c r="O1024" t="s">
        <v>13734</v>
      </c>
      <c r="P1024">
        <v>0</v>
      </c>
      <c r="Q1024">
        <v>60872.798654608734</v>
      </c>
      <c r="R1024">
        <v>0</v>
      </c>
    </row>
    <row r="1025" spans="1:18" x14ac:dyDescent="0.25">
      <c r="A1025">
        <v>9</v>
      </c>
      <c r="B1025">
        <v>9208</v>
      </c>
      <c r="C1025" t="s">
        <v>762</v>
      </c>
      <c r="D1025" t="s">
        <v>1661</v>
      </c>
      <c r="E1025">
        <v>4</v>
      </c>
      <c r="F1025" t="s">
        <v>13829</v>
      </c>
      <c r="G1025">
        <v>1</v>
      </c>
      <c r="H1025" t="s">
        <v>8278</v>
      </c>
      <c r="I1025">
        <v>1</v>
      </c>
      <c r="J1025" t="s">
        <v>13769</v>
      </c>
      <c r="K1025" t="s">
        <v>13780</v>
      </c>
      <c r="L1025">
        <v>270103</v>
      </c>
      <c r="M1025" t="s">
        <v>13539</v>
      </c>
      <c r="N1025">
        <v>270103008</v>
      </c>
      <c r="O1025" t="s">
        <v>13734</v>
      </c>
      <c r="P1025">
        <v>0</v>
      </c>
      <c r="Q1025">
        <v>41307.236492900935</v>
      </c>
      <c r="R1025">
        <v>0</v>
      </c>
    </row>
    <row r="1026" spans="1:18" x14ac:dyDescent="0.25">
      <c r="A1026">
        <v>9</v>
      </c>
      <c r="B1026">
        <v>9208</v>
      </c>
      <c r="C1026" t="s">
        <v>762</v>
      </c>
      <c r="D1026" t="s">
        <v>1661</v>
      </c>
      <c r="E1026">
        <v>4</v>
      </c>
      <c r="F1026" t="s">
        <v>13829</v>
      </c>
      <c r="G1026">
        <v>1</v>
      </c>
      <c r="H1026" t="s">
        <v>8278</v>
      </c>
      <c r="I1026">
        <v>1</v>
      </c>
      <c r="J1026" t="s">
        <v>13769</v>
      </c>
      <c r="K1026" t="s">
        <v>13781</v>
      </c>
      <c r="L1026">
        <v>270103</v>
      </c>
      <c r="M1026" t="s">
        <v>13539</v>
      </c>
      <c r="N1026">
        <v>270103008</v>
      </c>
      <c r="O1026" t="s">
        <v>13734</v>
      </c>
      <c r="P1026">
        <v>0</v>
      </c>
      <c r="Q1026">
        <v>19565.562161707807</v>
      </c>
      <c r="R1026">
        <v>0</v>
      </c>
    </row>
    <row r="1027" spans="1:18" x14ac:dyDescent="0.25">
      <c r="A1027">
        <v>9</v>
      </c>
      <c r="B1027">
        <v>9209</v>
      </c>
      <c r="C1027" t="s">
        <v>762</v>
      </c>
      <c r="D1027" t="s">
        <v>1664</v>
      </c>
      <c r="E1027">
        <v>1</v>
      </c>
      <c r="F1027" t="s">
        <v>13826</v>
      </c>
      <c r="G1027">
        <v>1</v>
      </c>
      <c r="H1027" t="s">
        <v>8278</v>
      </c>
      <c r="I1027">
        <v>1</v>
      </c>
      <c r="J1027" t="s">
        <v>13769</v>
      </c>
      <c r="K1027" t="s">
        <v>13770</v>
      </c>
      <c r="L1027">
        <v>270103</v>
      </c>
      <c r="M1027" t="s">
        <v>13539</v>
      </c>
      <c r="N1027">
        <v>270103008</v>
      </c>
      <c r="O1027" t="s">
        <v>13734</v>
      </c>
      <c r="P1027">
        <v>0</v>
      </c>
      <c r="Q1027">
        <v>58172.533707486531</v>
      </c>
      <c r="R1027">
        <v>0</v>
      </c>
    </row>
    <row r="1028" spans="1:18" x14ac:dyDescent="0.25">
      <c r="A1028">
        <v>9</v>
      </c>
      <c r="B1028">
        <v>9209</v>
      </c>
      <c r="C1028" t="s">
        <v>762</v>
      </c>
      <c r="D1028" t="s">
        <v>1664</v>
      </c>
      <c r="E1028">
        <v>1</v>
      </c>
      <c r="F1028" t="s">
        <v>13826</v>
      </c>
      <c r="G1028">
        <v>1</v>
      </c>
      <c r="H1028" t="s">
        <v>8278</v>
      </c>
      <c r="I1028">
        <v>1</v>
      </c>
      <c r="J1028" t="s">
        <v>13769</v>
      </c>
      <c r="K1028" t="s">
        <v>13771</v>
      </c>
      <c r="L1028">
        <v>270103</v>
      </c>
      <c r="M1028" t="s">
        <v>13539</v>
      </c>
      <c r="N1028">
        <v>270103008</v>
      </c>
      <c r="O1028" t="s">
        <v>13734</v>
      </c>
      <c r="P1028">
        <v>0</v>
      </c>
      <c r="Q1028">
        <v>4766.9425114412925</v>
      </c>
      <c r="R1028">
        <v>0</v>
      </c>
    </row>
    <row r="1029" spans="1:18" x14ac:dyDescent="0.25">
      <c r="A1029">
        <v>9</v>
      </c>
      <c r="B1029">
        <v>9209</v>
      </c>
      <c r="C1029" t="s">
        <v>762</v>
      </c>
      <c r="D1029" t="s">
        <v>1664</v>
      </c>
      <c r="E1029">
        <v>2</v>
      </c>
      <c r="F1029" t="s">
        <v>13827</v>
      </c>
      <c r="G1029">
        <v>2</v>
      </c>
      <c r="H1029" t="s">
        <v>13773</v>
      </c>
      <c r="I1029">
        <v>1</v>
      </c>
      <c r="J1029" t="s">
        <v>13769</v>
      </c>
      <c r="K1029" t="s">
        <v>13774</v>
      </c>
      <c r="L1029">
        <v>270103</v>
      </c>
      <c r="M1029" t="s">
        <v>13539</v>
      </c>
      <c r="N1029">
        <v>270103008</v>
      </c>
      <c r="O1029" t="s">
        <v>13734</v>
      </c>
      <c r="P1029">
        <v>0</v>
      </c>
      <c r="Q1029">
        <v>42303.714683095306</v>
      </c>
      <c r="R1029">
        <v>0</v>
      </c>
    </row>
    <row r="1030" spans="1:18" x14ac:dyDescent="0.25">
      <c r="A1030">
        <v>9</v>
      </c>
      <c r="B1030">
        <v>9209</v>
      </c>
      <c r="C1030" t="s">
        <v>762</v>
      </c>
      <c r="D1030" t="s">
        <v>1664</v>
      </c>
      <c r="E1030">
        <v>2</v>
      </c>
      <c r="F1030" t="s">
        <v>13827</v>
      </c>
      <c r="G1030">
        <v>2</v>
      </c>
      <c r="H1030" t="s">
        <v>13773</v>
      </c>
      <c r="I1030">
        <v>1</v>
      </c>
      <c r="J1030" t="s">
        <v>13769</v>
      </c>
      <c r="K1030" t="s">
        <v>13775</v>
      </c>
      <c r="L1030">
        <v>270103</v>
      </c>
      <c r="M1030" t="s">
        <v>13539</v>
      </c>
      <c r="N1030">
        <v>270103008</v>
      </c>
      <c r="O1030" t="s">
        <v>13734</v>
      </c>
      <c r="P1030">
        <v>0</v>
      </c>
      <c r="Q1030">
        <v>20635.761535832527</v>
      </c>
      <c r="R1030">
        <v>0</v>
      </c>
    </row>
    <row r="1031" spans="1:18" x14ac:dyDescent="0.25">
      <c r="A1031">
        <v>9</v>
      </c>
      <c r="B1031">
        <v>9209</v>
      </c>
      <c r="C1031" t="s">
        <v>762</v>
      </c>
      <c r="D1031" t="s">
        <v>1664</v>
      </c>
      <c r="E1031">
        <v>3</v>
      </c>
      <c r="F1031" t="s">
        <v>13828</v>
      </c>
      <c r="G1031">
        <v>1</v>
      </c>
      <c r="H1031" t="s">
        <v>8278</v>
      </c>
      <c r="I1031">
        <v>1</v>
      </c>
      <c r="J1031" t="s">
        <v>13769</v>
      </c>
      <c r="K1031" t="s">
        <v>13777</v>
      </c>
      <c r="L1031">
        <v>270103</v>
      </c>
      <c r="M1031" t="s">
        <v>13539</v>
      </c>
      <c r="N1031">
        <v>270103008</v>
      </c>
      <c r="O1031" t="s">
        <v>13734</v>
      </c>
      <c r="P1031">
        <v>0</v>
      </c>
      <c r="Q1031">
        <v>62939.476218927819</v>
      </c>
      <c r="R1031">
        <v>0</v>
      </c>
    </row>
    <row r="1032" spans="1:18" x14ac:dyDescent="0.25">
      <c r="A1032">
        <v>9</v>
      </c>
      <c r="B1032">
        <v>9209</v>
      </c>
      <c r="C1032" t="s">
        <v>762</v>
      </c>
      <c r="D1032" t="s">
        <v>1664</v>
      </c>
      <c r="E1032">
        <v>4</v>
      </c>
      <c r="F1032" t="s">
        <v>13829</v>
      </c>
      <c r="G1032">
        <v>1</v>
      </c>
      <c r="H1032" t="s">
        <v>8278</v>
      </c>
      <c r="I1032">
        <v>1</v>
      </c>
      <c r="J1032" t="s">
        <v>13769</v>
      </c>
      <c r="K1032" t="s">
        <v>13780</v>
      </c>
      <c r="L1032">
        <v>270103</v>
      </c>
      <c r="M1032" t="s">
        <v>13539</v>
      </c>
      <c r="N1032">
        <v>270103008</v>
      </c>
      <c r="O1032" t="s">
        <v>13734</v>
      </c>
      <c r="P1032">
        <v>0</v>
      </c>
      <c r="Q1032">
        <v>58172.533707486531</v>
      </c>
      <c r="R1032">
        <v>0</v>
      </c>
    </row>
    <row r="1033" spans="1:18" x14ac:dyDescent="0.25">
      <c r="A1033">
        <v>9</v>
      </c>
      <c r="B1033">
        <v>9209</v>
      </c>
      <c r="C1033" t="s">
        <v>762</v>
      </c>
      <c r="D1033" t="s">
        <v>1664</v>
      </c>
      <c r="E1033">
        <v>4</v>
      </c>
      <c r="F1033" t="s">
        <v>13829</v>
      </c>
      <c r="G1033">
        <v>1</v>
      </c>
      <c r="H1033" t="s">
        <v>8278</v>
      </c>
      <c r="I1033">
        <v>1</v>
      </c>
      <c r="J1033" t="s">
        <v>13769</v>
      </c>
      <c r="K1033" t="s">
        <v>13781</v>
      </c>
      <c r="L1033">
        <v>270103</v>
      </c>
      <c r="M1033" t="s">
        <v>13539</v>
      </c>
      <c r="N1033">
        <v>270103008</v>
      </c>
      <c r="O1033" t="s">
        <v>13734</v>
      </c>
      <c r="P1033">
        <v>0</v>
      </c>
      <c r="Q1033">
        <v>4766.9425114412925</v>
      </c>
      <c r="R1033">
        <v>0</v>
      </c>
    </row>
    <row r="1034" spans="1:18" x14ac:dyDescent="0.25">
      <c r="A1034">
        <v>9</v>
      </c>
      <c r="B1034">
        <v>9210</v>
      </c>
      <c r="C1034" t="s">
        <v>762</v>
      </c>
      <c r="D1034" t="s">
        <v>13784</v>
      </c>
      <c r="E1034">
        <v>1</v>
      </c>
      <c r="F1034" t="s">
        <v>13826</v>
      </c>
      <c r="G1034">
        <v>1</v>
      </c>
      <c r="H1034" t="s">
        <v>8278</v>
      </c>
      <c r="I1034">
        <v>1</v>
      </c>
      <c r="J1034" t="s">
        <v>13769</v>
      </c>
      <c r="K1034" t="s">
        <v>13770</v>
      </c>
      <c r="L1034">
        <v>270103</v>
      </c>
      <c r="M1034" t="s">
        <v>13539</v>
      </c>
      <c r="N1034">
        <v>270103008</v>
      </c>
      <c r="O1034" t="s">
        <v>13734</v>
      </c>
      <c r="P1034">
        <v>0</v>
      </c>
      <c r="Q1034">
        <v>7532.8997133752837</v>
      </c>
      <c r="R1034">
        <v>0</v>
      </c>
    </row>
    <row r="1035" spans="1:18" x14ac:dyDescent="0.25">
      <c r="A1035">
        <v>9</v>
      </c>
      <c r="B1035">
        <v>9210</v>
      </c>
      <c r="C1035" t="s">
        <v>762</v>
      </c>
      <c r="D1035" t="s">
        <v>13784</v>
      </c>
      <c r="E1035">
        <v>1</v>
      </c>
      <c r="F1035" t="s">
        <v>13826</v>
      </c>
      <c r="G1035">
        <v>1</v>
      </c>
      <c r="H1035" t="s">
        <v>8278</v>
      </c>
      <c r="I1035">
        <v>1</v>
      </c>
      <c r="J1035" t="s">
        <v>13769</v>
      </c>
      <c r="K1035" t="s">
        <v>13771</v>
      </c>
      <c r="L1035">
        <v>270103</v>
      </c>
      <c r="M1035" t="s">
        <v>13539</v>
      </c>
      <c r="N1035">
        <v>270103008</v>
      </c>
      <c r="O1035" t="s">
        <v>13734</v>
      </c>
      <c r="P1035">
        <v>0</v>
      </c>
      <c r="Q1035">
        <v>3027.4615298393928</v>
      </c>
      <c r="R1035">
        <v>0</v>
      </c>
    </row>
    <row r="1036" spans="1:18" x14ac:dyDescent="0.25">
      <c r="A1036">
        <v>9</v>
      </c>
      <c r="B1036">
        <v>9210</v>
      </c>
      <c r="C1036" t="s">
        <v>762</v>
      </c>
      <c r="D1036" t="s">
        <v>13784</v>
      </c>
      <c r="E1036">
        <v>2</v>
      </c>
      <c r="F1036" t="s">
        <v>13827</v>
      </c>
      <c r="G1036">
        <v>2</v>
      </c>
      <c r="H1036" t="s">
        <v>13773</v>
      </c>
      <c r="I1036">
        <v>1</v>
      </c>
      <c r="J1036" t="s">
        <v>13769</v>
      </c>
      <c r="K1036" t="s">
        <v>13774</v>
      </c>
      <c r="L1036">
        <v>270103</v>
      </c>
      <c r="M1036" t="s">
        <v>13539</v>
      </c>
      <c r="N1036">
        <v>270103008</v>
      </c>
      <c r="O1036" t="s">
        <v>13734</v>
      </c>
      <c r="P1036">
        <v>0</v>
      </c>
      <c r="Q1036">
        <v>7532.8997133752837</v>
      </c>
      <c r="R1036">
        <v>0</v>
      </c>
    </row>
    <row r="1037" spans="1:18" x14ac:dyDescent="0.25">
      <c r="A1037">
        <v>9</v>
      </c>
      <c r="B1037">
        <v>9210</v>
      </c>
      <c r="C1037" t="s">
        <v>762</v>
      </c>
      <c r="D1037" t="s">
        <v>13784</v>
      </c>
      <c r="E1037">
        <v>2</v>
      </c>
      <c r="F1037" t="s">
        <v>13827</v>
      </c>
      <c r="G1037">
        <v>2</v>
      </c>
      <c r="H1037" t="s">
        <v>13773</v>
      </c>
      <c r="I1037">
        <v>1</v>
      </c>
      <c r="J1037" t="s">
        <v>13769</v>
      </c>
      <c r="K1037" t="s">
        <v>13775</v>
      </c>
      <c r="L1037">
        <v>270103</v>
      </c>
      <c r="M1037" t="s">
        <v>13539</v>
      </c>
      <c r="N1037">
        <v>270103008</v>
      </c>
      <c r="O1037" t="s">
        <v>13734</v>
      </c>
      <c r="P1037">
        <v>0</v>
      </c>
      <c r="Q1037">
        <v>3027.4615298393928</v>
      </c>
      <c r="R1037">
        <v>0</v>
      </c>
    </row>
    <row r="1038" spans="1:18" x14ac:dyDescent="0.25">
      <c r="A1038">
        <v>9</v>
      </c>
      <c r="B1038">
        <v>9210</v>
      </c>
      <c r="C1038" t="s">
        <v>762</v>
      </c>
      <c r="D1038" t="s">
        <v>13784</v>
      </c>
      <c r="E1038">
        <v>3</v>
      </c>
      <c r="F1038" t="s">
        <v>13828</v>
      </c>
      <c r="G1038">
        <v>1</v>
      </c>
      <c r="H1038" t="s">
        <v>8278</v>
      </c>
      <c r="I1038">
        <v>1</v>
      </c>
      <c r="J1038" t="s">
        <v>13769</v>
      </c>
      <c r="K1038" t="s">
        <v>13777</v>
      </c>
      <c r="L1038">
        <v>270103</v>
      </c>
      <c r="M1038" t="s">
        <v>13539</v>
      </c>
      <c r="N1038">
        <v>270103008</v>
      </c>
      <c r="O1038" t="s">
        <v>13734</v>
      </c>
      <c r="P1038">
        <v>0</v>
      </c>
      <c r="Q1038">
        <v>7532.8997133752837</v>
      </c>
      <c r="R1038">
        <v>0</v>
      </c>
    </row>
    <row r="1039" spans="1:18" x14ac:dyDescent="0.25">
      <c r="A1039">
        <v>9</v>
      </c>
      <c r="B1039">
        <v>9210</v>
      </c>
      <c r="C1039" t="s">
        <v>762</v>
      </c>
      <c r="D1039" t="s">
        <v>13784</v>
      </c>
      <c r="E1039">
        <v>3</v>
      </c>
      <c r="F1039" t="s">
        <v>13828</v>
      </c>
      <c r="G1039">
        <v>1</v>
      </c>
      <c r="H1039" t="s">
        <v>8278</v>
      </c>
      <c r="I1039">
        <v>1</v>
      </c>
      <c r="J1039" t="s">
        <v>13769</v>
      </c>
      <c r="K1039" t="s">
        <v>13778</v>
      </c>
      <c r="L1039">
        <v>270103</v>
      </c>
      <c r="M1039" t="s">
        <v>13539</v>
      </c>
      <c r="N1039">
        <v>270103008</v>
      </c>
      <c r="O1039" t="s">
        <v>13734</v>
      </c>
      <c r="P1039">
        <v>0</v>
      </c>
      <c r="Q1039">
        <v>3027.4615298393928</v>
      </c>
      <c r="R1039">
        <v>0</v>
      </c>
    </row>
    <row r="1040" spans="1:18" x14ac:dyDescent="0.25">
      <c r="A1040">
        <v>9</v>
      </c>
      <c r="B1040">
        <v>9210</v>
      </c>
      <c r="C1040" t="s">
        <v>762</v>
      </c>
      <c r="D1040" t="s">
        <v>13784</v>
      </c>
      <c r="E1040">
        <v>4</v>
      </c>
      <c r="F1040" t="s">
        <v>13829</v>
      </c>
      <c r="G1040">
        <v>1</v>
      </c>
      <c r="H1040" t="s">
        <v>8278</v>
      </c>
      <c r="I1040">
        <v>1</v>
      </c>
      <c r="J1040" t="s">
        <v>13769</v>
      </c>
      <c r="K1040" t="s">
        <v>13780</v>
      </c>
      <c r="L1040">
        <v>270103</v>
      </c>
      <c r="M1040" t="s">
        <v>13539</v>
      </c>
      <c r="N1040">
        <v>270103008</v>
      </c>
      <c r="O1040" t="s">
        <v>13734</v>
      </c>
      <c r="P1040">
        <v>0</v>
      </c>
      <c r="Q1040">
        <v>7532.8997133752837</v>
      </c>
      <c r="R1040">
        <v>0</v>
      </c>
    </row>
    <row r="1041" spans="1:18" x14ac:dyDescent="0.25">
      <c r="A1041">
        <v>9</v>
      </c>
      <c r="B1041">
        <v>9210</v>
      </c>
      <c r="C1041" t="s">
        <v>762</v>
      </c>
      <c r="D1041" t="s">
        <v>13784</v>
      </c>
      <c r="E1041">
        <v>4</v>
      </c>
      <c r="F1041" t="s">
        <v>13829</v>
      </c>
      <c r="G1041">
        <v>1</v>
      </c>
      <c r="H1041" t="s">
        <v>8278</v>
      </c>
      <c r="I1041">
        <v>1</v>
      </c>
      <c r="J1041" t="s">
        <v>13769</v>
      </c>
      <c r="K1041" t="s">
        <v>13781</v>
      </c>
      <c r="L1041">
        <v>270103</v>
      </c>
      <c r="M1041" t="s">
        <v>13539</v>
      </c>
      <c r="N1041">
        <v>270103008</v>
      </c>
      <c r="O1041" t="s">
        <v>13734</v>
      </c>
      <c r="P1041">
        <v>0</v>
      </c>
      <c r="Q1041">
        <v>3027.4615298393928</v>
      </c>
      <c r="R1041">
        <v>0</v>
      </c>
    </row>
    <row r="1042" spans="1:18" x14ac:dyDescent="0.25">
      <c r="A1042">
        <v>9</v>
      </c>
      <c r="B1042">
        <v>9211</v>
      </c>
      <c r="C1042" t="s">
        <v>762</v>
      </c>
      <c r="D1042" t="s">
        <v>1670</v>
      </c>
      <c r="E1042">
        <v>1</v>
      </c>
      <c r="F1042" t="s">
        <v>13826</v>
      </c>
      <c r="G1042">
        <v>1</v>
      </c>
      <c r="H1042" t="s">
        <v>8278</v>
      </c>
      <c r="I1042">
        <v>1</v>
      </c>
      <c r="J1042" t="s">
        <v>13769</v>
      </c>
      <c r="K1042" t="s">
        <v>13770</v>
      </c>
      <c r="L1042">
        <v>270103</v>
      </c>
      <c r="M1042" t="s">
        <v>13539</v>
      </c>
      <c r="N1042">
        <v>270103008</v>
      </c>
      <c r="O1042" t="s">
        <v>13734</v>
      </c>
      <c r="P1042">
        <v>22494.272623138604</v>
      </c>
      <c r="Q1042">
        <v>33830.15124232704</v>
      </c>
      <c r="R1042">
        <v>0</v>
      </c>
    </row>
    <row r="1043" spans="1:18" x14ac:dyDescent="0.25">
      <c r="A1043">
        <v>9</v>
      </c>
      <c r="B1043">
        <v>9211</v>
      </c>
      <c r="C1043" t="s">
        <v>762</v>
      </c>
      <c r="D1043" t="s">
        <v>1670</v>
      </c>
      <c r="E1043">
        <v>1</v>
      </c>
      <c r="F1043" t="s">
        <v>13826</v>
      </c>
      <c r="G1043">
        <v>1</v>
      </c>
      <c r="H1043" t="s">
        <v>8278</v>
      </c>
      <c r="I1043">
        <v>1</v>
      </c>
      <c r="J1043" t="s">
        <v>13769</v>
      </c>
      <c r="K1043" t="s">
        <v>13771</v>
      </c>
      <c r="L1043">
        <v>270103</v>
      </c>
      <c r="M1043" t="s">
        <v>13539</v>
      </c>
      <c r="N1043">
        <v>270103008</v>
      </c>
      <c r="O1043" t="s">
        <v>13734</v>
      </c>
      <c r="P1043">
        <v>776.05956471935849</v>
      </c>
      <c r="Q1043">
        <v>2248.2088266749965</v>
      </c>
      <c r="R1043">
        <v>0</v>
      </c>
    </row>
    <row r="1044" spans="1:18" x14ac:dyDescent="0.25">
      <c r="A1044">
        <v>9</v>
      </c>
      <c r="B1044">
        <v>9211</v>
      </c>
      <c r="C1044" t="s">
        <v>762</v>
      </c>
      <c r="D1044" t="s">
        <v>1670</v>
      </c>
      <c r="E1044">
        <v>2</v>
      </c>
      <c r="F1044" t="s">
        <v>13827</v>
      </c>
      <c r="G1044">
        <v>2</v>
      </c>
      <c r="H1044" t="s">
        <v>13773</v>
      </c>
      <c r="I1044">
        <v>1</v>
      </c>
      <c r="J1044" t="s">
        <v>13769</v>
      </c>
      <c r="K1044" t="s">
        <v>13774</v>
      </c>
      <c r="L1044">
        <v>270103</v>
      </c>
      <c r="M1044" t="s">
        <v>13539</v>
      </c>
      <c r="N1044">
        <v>270103008</v>
      </c>
      <c r="O1044" t="s">
        <v>13734</v>
      </c>
      <c r="P1044">
        <v>19733.676975945018</v>
      </c>
      <c r="Q1044">
        <v>27381.832366350132</v>
      </c>
      <c r="R1044">
        <v>0</v>
      </c>
    </row>
    <row r="1045" spans="1:18" x14ac:dyDescent="0.25">
      <c r="A1045">
        <v>9</v>
      </c>
      <c r="B1045">
        <v>9211</v>
      </c>
      <c r="C1045" t="s">
        <v>762</v>
      </c>
      <c r="D1045" t="s">
        <v>1670</v>
      </c>
      <c r="E1045">
        <v>2</v>
      </c>
      <c r="F1045" t="s">
        <v>13827</v>
      </c>
      <c r="G1045">
        <v>2</v>
      </c>
      <c r="H1045" t="s">
        <v>13773</v>
      </c>
      <c r="I1045">
        <v>1</v>
      </c>
      <c r="J1045" t="s">
        <v>13769</v>
      </c>
      <c r="K1045" t="s">
        <v>13775</v>
      </c>
      <c r="L1045">
        <v>270103</v>
      </c>
      <c r="M1045" t="s">
        <v>13539</v>
      </c>
      <c r="N1045">
        <v>270103008</v>
      </c>
      <c r="O1045" t="s">
        <v>13734</v>
      </c>
      <c r="P1045">
        <v>3536.6552119129437</v>
      </c>
      <c r="Q1045">
        <v>8696.5277026519034</v>
      </c>
      <c r="R1045">
        <v>0</v>
      </c>
    </row>
    <row r="1046" spans="1:18" x14ac:dyDescent="0.25">
      <c r="A1046">
        <v>9</v>
      </c>
      <c r="B1046">
        <v>9211</v>
      </c>
      <c r="C1046" t="s">
        <v>762</v>
      </c>
      <c r="D1046" t="s">
        <v>1670</v>
      </c>
      <c r="E1046">
        <v>3</v>
      </c>
      <c r="F1046" t="s">
        <v>13828</v>
      </c>
      <c r="G1046">
        <v>1</v>
      </c>
      <c r="H1046" t="s">
        <v>8278</v>
      </c>
      <c r="I1046">
        <v>1</v>
      </c>
      <c r="J1046" t="s">
        <v>13769</v>
      </c>
      <c r="K1046" t="s">
        <v>13777</v>
      </c>
      <c r="L1046">
        <v>270103</v>
      </c>
      <c r="M1046" t="s">
        <v>13539</v>
      </c>
      <c r="N1046">
        <v>270103008</v>
      </c>
      <c r="O1046" t="s">
        <v>13734</v>
      </c>
      <c r="P1046">
        <v>22892.325315005728</v>
      </c>
      <c r="Q1046">
        <v>36078.360069002032</v>
      </c>
      <c r="R1046">
        <v>0</v>
      </c>
    </row>
    <row r="1047" spans="1:18" x14ac:dyDescent="0.25">
      <c r="A1047">
        <v>9</v>
      </c>
      <c r="B1047">
        <v>9211</v>
      </c>
      <c r="C1047" t="s">
        <v>762</v>
      </c>
      <c r="D1047" t="s">
        <v>1670</v>
      </c>
      <c r="E1047">
        <v>3</v>
      </c>
      <c r="F1047" t="s">
        <v>13828</v>
      </c>
      <c r="G1047">
        <v>1</v>
      </c>
      <c r="H1047" t="s">
        <v>8278</v>
      </c>
      <c r="I1047">
        <v>1</v>
      </c>
      <c r="J1047" t="s">
        <v>13769</v>
      </c>
      <c r="K1047" t="s">
        <v>13778</v>
      </c>
      <c r="L1047">
        <v>270103</v>
      </c>
      <c r="M1047" t="s">
        <v>13539</v>
      </c>
      <c r="N1047">
        <v>270103008</v>
      </c>
      <c r="O1047" t="s">
        <v>13734</v>
      </c>
      <c r="P1047">
        <v>378.0068728522337</v>
      </c>
      <c r="Q1047">
        <v>0</v>
      </c>
      <c r="R1047">
        <v>0</v>
      </c>
    </row>
    <row r="1048" spans="1:18" x14ac:dyDescent="0.25">
      <c r="A1048">
        <v>9</v>
      </c>
      <c r="B1048">
        <v>9211</v>
      </c>
      <c r="C1048" t="s">
        <v>762</v>
      </c>
      <c r="D1048" t="s">
        <v>1670</v>
      </c>
      <c r="E1048">
        <v>4</v>
      </c>
      <c r="F1048" t="s">
        <v>13829</v>
      </c>
      <c r="G1048">
        <v>1</v>
      </c>
      <c r="H1048" t="s">
        <v>8278</v>
      </c>
      <c r="I1048">
        <v>1</v>
      </c>
      <c r="J1048" t="s">
        <v>13769</v>
      </c>
      <c r="K1048" t="s">
        <v>13780</v>
      </c>
      <c r="L1048">
        <v>270103</v>
      </c>
      <c r="M1048" t="s">
        <v>13539</v>
      </c>
      <c r="N1048">
        <v>270103008</v>
      </c>
      <c r="O1048" t="s">
        <v>13734</v>
      </c>
      <c r="P1048">
        <v>22494.272623138604</v>
      </c>
      <c r="Q1048">
        <v>33830.15124232704</v>
      </c>
      <c r="R1048">
        <v>0</v>
      </c>
    </row>
    <row r="1049" spans="1:18" x14ac:dyDescent="0.25">
      <c r="A1049">
        <v>9</v>
      </c>
      <c r="B1049">
        <v>9211</v>
      </c>
      <c r="C1049" t="s">
        <v>762</v>
      </c>
      <c r="D1049" t="s">
        <v>1670</v>
      </c>
      <c r="E1049">
        <v>4</v>
      </c>
      <c r="F1049" t="s">
        <v>13829</v>
      </c>
      <c r="G1049">
        <v>1</v>
      </c>
      <c r="H1049" t="s">
        <v>8278</v>
      </c>
      <c r="I1049">
        <v>1</v>
      </c>
      <c r="J1049" t="s">
        <v>13769</v>
      </c>
      <c r="K1049" t="s">
        <v>13781</v>
      </c>
      <c r="L1049">
        <v>270103</v>
      </c>
      <c r="M1049" t="s">
        <v>13539</v>
      </c>
      <c r="N1049">
        <v>270103008</v>
      </c>
      <c r="O1049" t="s">
        <v>13734</v>
      </c>
      <c r="P1049">
        <v>776.05956471935849</v>
      </c>
      <c r="Q1049">
        <v>2248.2088266749965</v>
      </c>
      <c r="R1049">
        <v>0</v>
      </c>
    </row>
    <row r="1050" spans="1:18" x14ac:dyDescent="0.25">
      <c r="A1050">
        <v>10</v>
      </c>
      <c r="B1050">
        <v>10101</v>
      </c>
      <c r="C1050" t="s">
        <v>777</v>
      </c>
      <c r="D1050" t="s">
        <v>1673</v>
      </c>
      <c r="E1050">
        <v>1</v>
      </c>
      <c r="F1050" t="s">
        <v>13826</v>
      </c>
      <c r="G1050">
        <v>1</v>
      </c>
      <c r="H1050" t="s">
        <v>8278</v>
      </c>
      <c r="I1050">
        <v>1</v>
      </c>
      <c r="J1050" t="s">
        <v>13769</v>
      </c>
      <c r="K1050" t="s">
        <v>13770</v>
      </c>
      <c r="L1050">
        <v>270103</v>
      </c>
      <c r="M1050" t="s">
        <v>13539</v>
      </c>
      <c r="N1050">
        <v>270103008</v>
      </c>
      <c r="O1050" t="s">
        <v>13734</v>
      </c>
      <c r="P1050">
        <v>17926.556751025444</v>
      </c>
      <c r="Q1050">
        <v>20129.8349379967</v>
      </c>
      <c r="R1050">
        <v>29322.443082055819</v>
      </c>
    </row>
    <row r="1051" spans="1:18" x14ac:dyDescent="0.25">
      <c r="A1051">
        <v>10</v>
      </c>
      <c r="B1051">
        <v>10101</v>
      </c>
      <c r="C1051" t="s">
        <v>777</v>
      </c>
      <c r="D1051" t="s">
        <v>1673</v>
      </c>
      <c r="E1051">
        <v>1</v>
      </c>
      <c r="F1051" t="s">
        <v>13826</v>
      </c>
      <c r="G1051">
        <v>1</v>
      </c>
      <c r="H1051" t="s">
        <v>8278</v>
      </c>
      <c r="I1051">
        <v>1</v>
      </c>
      <c r="J1051" t="s">
        <v>13769</v>
      </c>
      <c r="K1051" t="s">
        <v>13771</v>
      </c>
      <c r="L1051">
        <v>270103</v>
      </c>
      <c r="M1051" t="s">
        <v>13539</v>
      </c>
      <c r="N1051">
        <v>270103008</v>
      </c>
      <c r="O1051" t="s">
        <v>13734</v>
      </c>
      <c r="P1051">
        <v>4583.7610411993564</v>
      </c>
      <c r="Q1051">
        <v>3724.0424074121265</v>
      </c>
      <c r="R1051">
        <v>1846.7970195375899</v>
      </c>
    </row>
    <row r="1052" spans="1:18" x14ac:dyDescent="0.25">
      <c r="A1052">
        <v>10</v>
      </c>
      <c r="B1052">
        <v>10101</v>
      </c>
      <c r="C1052" t="s">
        <v>777</v>
      </c>
      <c r="D1052" t="s">
        <v>1673</v>
      </c>
      <c r="E1052">
        <v>2</v>
      </c>
      <c r="F1052" t="s">
        <v>13827</v>
      </c>
      <c r="G1052">
        <v>2</v>
      </c>
      <c r="H1052" t="s">
        <v>13773</v>
      </c>
      <c r="I1052">
        <v>1</v>
      </c>
      <c r="J1052" t="s">
        <v>13769</v>
      </c>
      <c r="K1052" t="s">
        <v>13774</v>
      </c>
      <c r="L1052">
        <v>270103</v>
      </c>
      <c r="M1052" t="s">
        <v>13539</v>
      </c>
      <c r="N1052">
        <v>270103008</v>
      </c>
      <c r="O1052" t="s">
        <v>13734</v>
      </c>
      <c r="P1052">
        <v>13769.869934565977</v>
      </c>
      <c r="Q1052">
        <v>18385.255948336817</v>
      </c>
      <c r="R1052">
        <v>26251.926519994886</v>
      </c>
    </row>
    <row r="1053" spans="1:18" x14ac:dyDescent="0.25">
      <c r="A1053">
        <v>10</v>
      </c>
      <c r="B1053">
        <v>10101</v>
      </c>
      <c r="C1053" t="s">
        <v>777</v>
      </c>
      <c r="D1053" t="s">
        <v>1673</v>
      </c>
      <c r="E1053">
        <v>2</v>
      </c>
      <c r="F1053" t="s">
        <v>13827</v>
      </c>
      <c r="G1053">
        <v>2</v>
      </c>
      <c r="H1053" t="s">
        <v>13773</v>
      </c>
      <c r="I1053">
        <v>1</v>
      </c>
      <c r="J1053" t="s">
        <v>13769</v>
      </c>
      <c r="K1053" t="s">
        <v>13775</v>
      </c>
      <c r="L1053">
        <v>270103</v>
      </c>
      <c r="M1053" t="s">
        <v>13539</v>
      </c>
      <c r="N1053">
        <v>270103008</v>
      </c>
      <c r="O1053" t="s">
        <v>13734</v>
      </c>
      <c r="P1053">
        <v>8740.4478576588226</v>
      </c>
      <c r="Q1053">
        <v>5468.6213970720073</v>
      </c>
      <c r="R1053">
        <v>4917.313581598527</v>
      </c>
    </row>
    <row r="1054" spans="1:18" x14ac:dyDescent="0.25">
      <c r="A1054">
        <v>10</v>
      </c>
      <c r="B1054">
        <v>10101</v>
      </c>
      <c r="C1054" t="s">
        <v>777</v>
      </c>
      <c r="D1054" t="s">
        <v>1673</v>
      </c>
      <c r="E1054">
        <v>3</v>
      </c>
      <c r="F1054" t="s">
        <v>13828</v>
      </c>
      <c r="G1054">
        <v>1</v>
      </c>
      <c r="H1054" t="s">
        <v>8278</v>
      </c>
      <c r="I1054">
        <v>1</v>
      </c>
      <c r="J1054" t="s">
        <v>13769</v>
      </c>
      <c r="K1054" t="s">
        <v>13777</v>
      </c>
      <c r="L1054">
        <v>270103</v>
      </c>
      <c r="M1054" t="s">
        <v>13539</v>
      </c>
      <c r="N1054">
        <v>270103008</v>
      </c>
      <c r="O1054" t="s">
        <v>13734</v>
      </c>
      <c r="P1054">
        <v>21944.264912747596</v>
      </c>
      <c r="Q1054">
        <v>23101.825499157829</v>
      </c>
      <c r="R1054">
        <v>30716.857381602909</v>
      </c>
    </row>
    <row r="1055" spans="1:18" x14ac:dyDescent="0.25">
      <c r="A1055">
        <v>10</v>
      </c>
      <c r="B1055">
        <v>10101</v>
      </c>
      <c r="C1055" t="s">
        <v>777</v>
      </c>
      <c r="D1055" t="s">
        <v>1673</v>
      </c>
      <c r="E1055">
        <v>3</v>
      </c>
      <c r="F1055" t="s">
        <v>13828</v>
      </c>
      <c r="G1055">
        <v>1</v>
      </c>
      <c r="H1055" t="s">
        <v>8278</v>
      </c>
      <c r="I1055">
        <v>1</v>
      </c>
      <c r="J1055" t="s">
        <v>13769</v>
      </c>
      <c r="K1055" t="s">
        <v>13778</v>
      </c>
      <c r="L1055">
        <v>270103</v>
      </c>
      <c r="M1055" t="s">
        <v>13539</v>
      </c>
      <c r="N1055">
        <v>270103008</v>
      </c>
      <c r="O1055" t="s">
        <v>13734</v>
      </c>
      <c r="P1055">
        <v>566.05287947720365</v>
      </c>
      <c r="Q1055">
        <v>752.05184625099571</v>
      </c>
      <c r="R1055">
        <v>452.38271999049732</v>
      </c>
    </row>
    <row r="1056" spans="1:18" x14ac:dyDescent="0.25">
      <c r="A1056">
        <v>10</v>
      </c>
      <c r="B1056">
        <v>10101</v>
      </c>
      <c r="C1056" t="s">
        <v>777</v>
      </c>
      <c r="D1056" t="s">
        <v>1673</v>
      </c>
      <c r="E1056">
        <v>4</v>
      </c>
      <c r="F1056" t="s">
        <v>13829</v>
      </c>
      <c r="G1056">
        <v>1</v>
      </c>
      <c r="H1056" t="s">
        <v>8278</v>
      </c>
      <c r="I1056">
        <v>1</v>
      </c>
      <c r="J1056" t="s">
        <v>13769</v>
      </c>
      <c r="K1056" t="s">
        <v>13780</v>
      </c>
      <c r="L1056">
        <v>270103</v>
      </c>
      <c r="M1056" t="s">
        <v>13539</v>
      </c>
      <c r="N1056">
        <v>270103008</v>
      </c>
      <c r="O1056" t="s">
        <v>13734</v>
      </c>
      <c r="P1056">
        <v>17926.556751025444</v>
      </c>
      <c r="Q1056">
        <v>20265.653210503053</v>
      </c>
      <c r="R1056">
        <v>29322.443082055819</v>
      </c>
    </row>
    <row r="1057" spans="1:18" x14ac:dyDescent="0.25">
      <c r="A1057">
        <v>10</v>
      </c>
      <c r="B1057">
        <v>10101</v>
      </c>
      <c r="C1057" t="s">
        <v>777</v>
      </c>
      <c r="D1057" t="s">
        <v>1673</v>
      </c>
      <c r="E1057">
        <v>4</v>
      </c>
      <c r="F1057" t="s">
        <v>13829</v>
      </c>
      <c r="G1057">
        <v>1</v>
      </c>
      <c r="H1057" t="s">
        <v>8278</v>
      </c>
      <c r="I1057">
        <v>1</v>
      </c>
      <c r="J1057" t="s">
        <v>13769</v>
      </c>
      <c r="K1057" t="s">
        <v>13781</v>
      </c>
      <c r="L1057">
        <v>270103</v>
      </c>
      <c r="M1057" t="s">
        <v>13539</v>
      </c>
      <c r="N1057">
        <v>270103008</v>
      </c>
      <c r="O1057" t="s">
        <v>13734</v>
      </c>
      <c r="P1057">
        <v>4583.7610411993564</v>
      </c>
      <c r="Q1057">
        <v>3588.2241349057754</v>
      </c>
      <c r="R1057">
        <v>1846.7970195375899</v>
      </c>
    </row>
    <row r="1058" spans="1:18" x14ac:dyDescent="0.25">
      <c r="A1058">
        <v>10</v>
      </c>
      <c r="B1058">
        <v>10102</v>
      </c>
      <c r="C1058" t="s">
        <v>777</v>
      </c>
      <c r="D1058" t="s">
        <v>1676</v>
      </c>
      <c r="E1058">
        <v>1</v>
      </c>
      <c r="F1058" t="s">
        <v>13826</v>
      </c>
      <c r="G1058">
        <v>1</v>
      </c>
      <c r="H1058" t="s">
        <v>8278</v>
      </c>
      <c r="I1058">
        <v>1</v>
      </c>
      <c r="J1058" t="s">
        <v>13769</v>
      </c>
      <c r="K1058" t="s">
        <v>13770</v>
      </c>
      <c r="L1058">
        <v>270103</v>
      </c>
      <c r="M1058" t="s">
        <v>13539</v>
      </c>
      <c r="N1058">
        <v>270103008</v>
      </c>
      <c r="O1058" t="s">
        <v>13734</v>
      </c>
      <c r="P1058">
        <v>0</v>
      </c>
      <c r="Q1058">
        <v>11702.121086846952</v>
      </c>
      <c r="R1058">
        <v>0</v>
      </c>
    </row>
    <row r="1059" spans="1:18" x14ac:dyDescent="0.25">
      <c r="A1059">
        <v>10</v>
      </c>
      <c r="B1059">
        <v>10102</v>
      </c>
      <c r="C1059" t="s">
        <v>777</v>
      </c>
      <c r="D1059" t="s">
        <v>1676</v>
      </c>
      <c r="E1059">
        <v>1</v>
      </c>
      <c r="F1059" t="s">
        <v>13826</v>
      </c>
      <c r="G1059">
        <v>1</v>
      </c>
      <c r="H1059" t="s">
        <v>8278</v>
      </c>
      <c r="I1059">
        <v>1</v>
      </c>
      <c r="J1059" t="s">
        <v>13769</v>
      </c>
      <c r="K1059" t="s">
        <v>13771</v>
      </c>
      <c r="L1059">
        <v>270103</v>
      </c>
      <c r="M1059" t="s">
        <v>13539</v>
      </c>
      <c r="N1059">
        <v>270103008</v>
      </c>
      <c r="O1059" t="s">
        <v>13734</v>
      </c>
      <c r="P1059">
        <v>0</v>
      </c>
      <c r="Q1059">
        <v>3852.3499657165662</v>
      </c>
      <c r="R1059">
        <v>0</v>
      </c>
    </row>
    <row r="1060" spans="1:18" x14ac:dyDescent="0.25">
      <c r="A1060">
        <v>10</v>
      </c>
      <c r="B1060">
        <v>10102</v>
      </c>
      <c r="C1060" t="s">
        <v>777</v>
      </c>
      <c r="D1060" t="s">
        <v>1676</v>
      </c>
      <c r="E1060">
        <v>2</v>
      </c>
      <c r="F1060" t="s">
        <v>13827</v>
      </c>
      <c r="G1060">
        <v>2</v>
      </c>
      <c r="H1060" t="s">
        <v>13773</v>
      </c>
      <c r="I1060">
        <v>1</v>
      </c>
      <c r="J1060" t="s">
        <v>13769</v>
      </c>
      <c r="K1060" t="s">
        <v>13774</v>
      </c>
      <c r="L1060">
        <v>270103</v>
      </c>
      <c r="M1060" t="s">
        <v>13539</v>
      </c>
      <c r="N1060">
        <v>270103008</v>
      </c>
      <c r="O1060" t="s">
        <v>13734</v>
      </c>
      <c r="P1060">
        <v>0</v>
      </c>
      <c r="Q1060">
        <v>9425.5625359215319</v>
      </c>
      <c r="R1060">
        <v>0</v>
      </c>
    </row>
    <row r="1061" spans="1:18" x14ac:dyDescent="0.25">
      <c r="A1061">
        <v>10</v>
      </c>
      <c r="B1061">
        <v>10102</v>
      </c>
      <c r="C1061" t="s">
        <v>777</v>
      </c>
      <c r="D1061" t="s">
        <v>1676</v>
      </c>
      <c r="E1061">
        <v>2</v>
      </c>
      <c r="F1061" t="s">
        <v>13827</v>
      </c>
      <c r="G1061">
        <v>2</v>
      </c>
      <c r="H1061" t="s">
        <v>13773</v>
      </c>
      <c r="I1061">
        <v>1</v>
      </c>
      <c r="J1061" t="s">
        <v>13769</v>
      </c>
      <c r="K1061" t="s">
        <v>13775</v>
      </c>
      <c r="L1061">
        <v>270103</v>
      </c>
      <c r="M1061" t="s">
        <v>13539</v>
      </c>
      <c r="N1061">
        <v>270103008</v>
      </c>
      <c r="O1061" t="s">
        <v>13734</v>
      </c>
      <c r="P1061">
        <v>0</v>
      </c>
      <c r="Q1061">
        <v>6128.9085166419882</v>
      </c>
      <c r="R1061">
        <v>0</v>
      </c>
    </row>
    <row r="1062" spans="1:18" x14ac:dyDescent="0.25">
      <c r="A1062">
        <v>10</v>
      </c>
      <c r="B1062">
        <v>10102</v>
      </c>
      <c r="C1062" t="s">
        <v>777</v>
      </c>
      <c r="D1062" t="s">
        <v>1676</v>
      </c>
      <c r="E1062">
        <v>3</v>
      </c>
      <c r="F1062" t="s">
        <v>13828</v>
      </c>
      <c r="G1062">
        <v>1</v>
      </c>
      <c r="H1062" t="s">
        <v>8278</v>
      </c>
      <c r="I1062">
        <v>1</v>
      </c>
      <c r="J1062" t="s">
        <v>13769</v>
      </c>
      <c r="K1062" t="s">
        <v>13777</v>
      </c>
      <c r="L1062">
        <v>270103</v>
      </c>
      <c r="M1062" t="s">
        <v>13539</v>
      </c>
      <c r="N1062">
        <v>270103008</v>
      </c>
      <c r="O1062" t="s">
        <v>13734</v>
      </c>
      <c r="P1062">
        <v>0</v>
      </c>
      <c r="Q1062">
        <v>15554.47105256352</v>
      </c>
      <c r="R1062">
        <v>0</v>
      </c>
    </row>
    <row r="1063" spans="1:18" x14ac:dyDescent="0.25">
      <c r="A1063">
        <v>10</v>
      </c>
      <c r="B1063">
        <v>10102</v>
      </c>
      <c r="C1063" t="s">
        <v>777</v>
      </c>
      <c r="D1063" t="s">
        <v>1676</v>
      </c>
      <c r="E1063">
        <v>4</v>
      </c>
      <c r="F1063" t="s">
        <v>13829</v>
      </c>
      <c r="G1063">
        <v>1</v>
      </c>
      <c r="H1063" t="s">
        <v>8278</v>
      </c>
      <c r="I1063">
        <v>1</v>
      </c>
      <c r="J1063" t="s">
        <v>13769</v>
      </c>
      <c r="K1063" t="s">
        <v>13780</v>
      </c>
      <c r="L1063">
        <v>270103</v>
      </c>
      <c r="M1063" t="s">
        <v>13539</v>
      </c>
      <c r="N1063">
        <v>270103008</v>
      </c>
      <c r="O1063" t="s">
        <v>13734</v>
      </c>
      <c r="P1063">
        <v>0</v>
      </c>
      <c r="Q1063">
        <v>11702.121086846952</v>
      </c>
      <c r="R1063">
        <v>0</v>
      </c>
    </row>
    <row r="1064" spans="1:18" x14ac:dyDescent="0.25">
      <c r="A1064">
        <v>10</v>
      </c>
      <c r="B1064">
        <v>10102</v>
      </c>
      <c r="C1064" t="s">
        <v>777</v>
      </c>
      <c r="D1064" t="s">
        <v>1676</v>
      </c>
      <c r="E1064">
        <v>4</v>
      </c>
      <c r="F1064" t="s">
        <v>13829</v>
      </c>
      <c r="G1064">
        <v>1</v>
      </c>
      <c r="H1064" t="s">
        <v>8278</v>
      </c>
      <c r="I1064">
        <v>1</v>
      </c>
      <c r="J1064" t="s">
        <v>13769</v>
      </c>
      <c r="K1064" t="s">
        <v>13781</v>
      </c>
      <c r="L1064">
        <v>270103</v>
      </c>
      <c r="M1064" t="s">
        <v>13539</v>
      </c>
      <c r="N1064">
        <v>270103008</v>
      </c>
      <c r="O1064" t="s">
        <v>13734</v>
      </c>
      <c r="P1064">
        <v>0</v>
      </c>
      <c r="Q1064">
        <v>3852.3499657165662</v>
      </c>
      <c r="R1064">
        <v>0</v>
      </c>
    </row>
    <row r="1065" spans="1:18" x14ac:dyDescent="0.25">
      <c r="A1065">
        <v>10</v>
      </c>
      <c r="B1065">
        <v>10104</v>
      </c>
      <c r="C1065" t="s">
        <v>777</v>
      </c>
      <c r="D1065" t="s">
        <v>1682</v>
      </c>
      <c r="E1065">
        <v>1</v>
      </c>
      <c r="F1065" t="s">
        <v>13826</v>
      </c>
      <c r="G1065">
        <v>1</v>
      </c>
      <c r="H1065" t="s">
        <v>8278</v>
      </c>
      <c r="I1065">
        <v>1</v>
      </c>
      <c r="J1065" t="s">
        <v>13769</v>
      </c>
      <c r="K1065" t="s">
        <v>13770</v>
      </c>
      <c r="L1065">
        <v>270103</v>
      </c>
      <c r="M1065" t="s">
        <v>13539</v>
      </c>
      <c r="N1065">
        <v>270103008</v>
      </c>
      <c r="O1065" t="s">
        <v>13734</v>
      </c>
      <c r="P1065">
        <v>0</v>
      </c>
      <c r="Q1065">
        <v>12965.00756564501</v>
      </c>
      <c r="R1065">
        <v>0</v>
      </c>
    </row>
    <row r="1066" spans="1:18" x14ac:dyDescent="0.25">
      <c r="A1066">
        <v>10</v>
      </c>
      <c r="B1066">
        <v>10104</v>
      </c>
      <c r="C1066" t="s">
        <v>777</v>
      </c>
      <c r="D1066" t="s">
        <v>1682</v>
      </c>
      <c r="E1066">
        <v>2</v>
      </c>
      <c r="F1066" t="s">
        <v>13827</v>
      </c>
      <c r="G1066">
        <v>2</v>
      </c>
      <c r="H1066" t="s">
        <v>13773</v>
      </c>
      <c r="I1066">
        <v>1</v>
      </c>
      <c r="J1066" t="s">
        <v>13769</v>
      </c>
      <c r="K1066" t="s">
        <v>13774</v>
      </c>
      <c r="L1066">
        <v>270103</v>
      </c>
      <c r="M1066" t="s">
        <v>13539</v>
      </c>
      <c r="N1066">
        <v>270103008</v>
      </c>
      <c r="O1066" t="s">
        <v>13734</v>
      </c>
      <c r="P1066">
        <v>0</v>
      </c>
      <c r="Q1066">
        <v>12965.00756564501</v>
      </c>
      <c r="R1066">
        <v>0</v>
      </c>
    </row>
    <row r="1067" spans="1:18" x14ac:dyDescent="0.25">
      <c r="A1067">
        <v>10</v>
      </c>
      <c r="B1067">
        <v>10104</v>
      </c>
      <c r="C1067" t="s">
        <v>777</v>
      </c>
      <c r="D1067" t="s">
        <v>1682</v>
      </c>
      <c r="E1067">
        <v>3</v>
      </c>
      <c r="F1067" t="s">
        <v>13828</v>
      </c>
      <c r="G1067">
        <v>1</v>
      </c>
      <c r="H1067" t="s">
        <v>8278</v>
      </c>
      <c r="I1067">
        <v>1</v>
      </c>
      <c r="J1067" t="s">
        <v>13769</v>
      </c>
      <c r="K1067" t="s">
        <v>13777</v>
      </c>
      <c r="L1067">
        <v>270103</v>
      </c>
      <c r="M1067" t="s">
        <v>13539</v>
      </c>
      <c r="N1067">
        <v>270103008</v>
      </c>
      <c r="O1067" t="s">
        <v>13734</v>
      </c>
      <c r="P1067">
        <v>0</v>
      </c>
      <c r="Q1067">
        <v>12965.00756564501</v>
      </c>
      <c r="R1067">
        <v>0</v>
      </c>
    </row>
    <row r="1068" spans="1:18" x14ac:dyDescent="0.25">
      <c r="A1068">
        <v>10</v>
      </c>
      <c r="B1068">
        <v>10104</v>
      </c>
      <c r="C1068" t="s">
        <v>777</v>
      </c>
      <c r="D1068" t="s">
        <v>1682</v>
      </c>
      <c r="E1068">
        <v>4</v>
      </c>
      <c r="F1068" t="s">
        <v>13829</v>
      </c>
      <c r="G1068">
        <v>1</v>
      </c>
      <c r="H1068" t="s">
        <v>8278</v>
      </c>
      <c r="I1068">
        <v>1</v>
      </c>
      <c r="J1068" t="s">
        <v>13769</v>
      </c>
      <c r="K1068" t="s">
        <v>13780</v>
      </c>
      <c r="L1068">
        <v>270103</v>
      </c>
      <c r="M1068" t="s">
        <v>13539</v>
      </c>
      <c r="N1068">
        <v>270103008</v>
      </c>
      <c r="O1068" t="s">
        <v>13734</v>
      </c>
      <c r="P1068">
        <v>0</v>
      </c>
      <c r="Q1068">
        <v>12965.00756564501</v>
      </c>
      <c r="R1068">
        <v>0</v>
      </c>
    </row>
    <row r="1069" spans="1:18" x14ac:dyDescent="0.25">
      <c r="A1069">
        <v>10</v>
      </c>
      <c r="B1069">
        <v>10105</v>
      </c>
      <c r="C1069" t="s">
        <v>777</v>
      </c>
      <c r="D1069" t="s">
        <v>1685</v>
      </c>
      <c r="E1069">
        <v>1</v>
      </c>
      <c r="F1069" t="s">
        <v>13826</v>
      </c>
      <c r="G1069">
        <v>1</v>
      </c>
      <c r="H1069" t="s">
        <v>8278</v>
      </c>
      <c r="I1069">
        <v>1</v>
      </c>
      <c r="J1069" t="s">
        <v>13769</v>
      </c>
      <c r="K1069" t="s">
        <v>13770</v>
      </c>
      <c r="L1069">
        <v>270103</v>
      </c>
      <c r="M1069" t="s">
        <v>13539</v>
      </c>
      <c r="N1069">
        <v>270103008</v>
      </c>
      <c r="O1069" t="s">
        <v>13734</v>
      </c>
      <c r="P1069">
        <v>0</v>
      </c>
      <c r="Q1069">
        <v>9546.9225102109831</v>
      </c>
      <c r="R1069">
        <v>22905.468603678211</v>
      </c>
    </row>
    <row r="1070" spans="1:18" x14ac:dyDescent="0.25">
      <c r="A1070">
        <v>10</v>
      </c>
      <c r="B1070">
        <v>10105</v>
      </c>
      <c r="C1070" t="s">
        <v>777</v>
      </c>
      <c r="D1070" t="s">
        <v>1685</v>
      </c>
      <c r="E1070">
        <v>1</v>
      </c>
      <c r="F1070" t="s">
        <v>13826</v>
      </c>
      <c r="G1070">
        <v>1</v>
      </c>
      <c r="H1070" t="s">
        <v>8278</v>
      </c>
      <c r="I1070">
        <v>1</v>
      </c>
      <c r="J1070" t="s">
        <v>13769</v>
      </c>
      <c r="K1070" t="s">
        <v>13771</v>
      </c>
      <c r="L1070">
        <v>270103</v>
      </c>
      <c r="M1070" t="s">
        <v>13539</v>
      </c>
      <c r="N1070">
        <v>270103008</v>
      </c>
      <c r="O1070" t="s">
        <v>13734</v>
      </c>
      <c r="P1070">
        <v>0</v>
      </c>
      <c r="Q1070">
        <v>0</v>
      </c>
      <c r="R1070">
        <v>7966.8134128002184</v>
      </c>
    </row>
    <row r="1071" spans="1:18" x14ac:dyDescent="0.25">
      <c r="A1071">
        <v>10</v>
      </c>
      <c r="B1071">
        <v>10105</v>
      </c>
      <c r="C1071" t="s">
        <v>777</v>
      </c>
      <c r="D1071" t="s">
        <v>1685</v>
      </c>
      <c r="E1071">
        <v>2</v>
      </c>
      <c r="F1071" t="s">
        <v>13827</v>
      </c>
      <c r="G1071">
        <v>2</v>
      </c>
      <c r="H1071" t="s">
        <v>13773</v>
      </c>
      <c r="I1071">
        <v>1</v>
      </c>
      <c r="J1071" t="s">
        <v>13769</v>
      </c>
      <c r="K1071" t="s">
        <v>13774</v>
      </c>
      <c r="L1071">
        <v>270103</v>
      </c>
      <c r="M1071" t="s">
        <v>13539</v>
      </c>
      <c r="N1071">
        <v>270103008</v>
      </c>
      <c r="O1071" t="s">
        <v>13734</v>
      </c>
      <c r="P1071">
        <v>0</v>
      </c>
      <c r="Q1071">
        <v>9546.9225102109831</v>
      </c>
      <c r="R1071">
        <v>16894.073213301319</v>
      </c>
    </row>
    <row r="1072" spans="1:18" x14ac:dyDescent="0.25">
      <c r="A1072">
        <v>10</v>
      </c>
      <c r="B1072">
        <v>10105</v>
      </c>
      <c r="C1072" t="s">
        <v>777</v>
      </c>
      <c r="D1072" t="s">
        <v>1685</v>
      </c>
      <c r="E1072">
        <v>2</v>
      </c>
      <c r="F1072" t="s">
        <v>13827</v>
      </c>
      <c r="G1072">
        <v>2</v>
      </c>
      <c r="H1072" t="s">
        <v>13773</v>
      </c>
      <c r="I1072">
        <v>1</v>
      </c>
      <c r="J1072" t="s">
        <v>13769</v>
      </c>
      <c r="K1072" t="s">
        <v>13775</v>
      </c>
      <c r="L1072">
        <v>270103</v>
      </c>
      <c r="M1072" t="s">
        <v>13539</v>
      </c>
      <c r="N1072">
        <v>270103008</v>
      </c>
      <c r="O1072" t="s">
        <v>13734</v>
      </c>
      <c r="P1072">
        <v>0</v>
      </c>
      <c r="Q1072">
        <v>0</v>
      </c>
      <c r="R1072">
        <v>13978.208803177107</v>
      </c>
    </row>
    <row r="1073" spans="1:18" x14ac:dyDescent="0.25">
      <c r="A1073">
        <v>10</v>
      </c>
      <c r="B1073">
        <v>10105</v>
      </c>
      <c r="C1073" t="s">
        <v>777</v>
      </c>
      <c r="D1073" t="s">
        <v>1685</v>
      </c>
      <c r="E1073">
        <v>3</v>
      </c>
      <c r="F1073" t="s">
        <v>13828</v>
      </c>
      <c r="G1073">
        <v>1</v>
      </c>
      <c r="H1073" t="s">
        <v>8278</v>
      </c>
      <c r="I1073">
        <v>1</v>
      </c>
      <c r="J1073" t="s">
        <v>13769</v>
      </c>
      <c r="K1073" t="s">
        <v>13777</v>
      </c>
      <c r="L1073">
        <v>270103</v>
      </c>
      <c r="M1073" t="s">
        <v>13539</v>
      </c>
      <c r="N1073">
        <v>270103008</v>
      </c>
      <c r="O1073" t="s">
        <v>13734</v>
      </c>
      <c r="P1073">
        <v>0</v>
      </c>
      <c r="Q1073">
        <v>9546.9225102109831</v>
      </c>
      <c r="R1073">
        <v>28270.355991655204</v>
      </c>
    </row>
    <row r="1074" spans="1:18" x14ac:dyDescent="0.25">
      <c r="A1074">
        <v>10</v>
      </c>
      <c r="B1074">
        <v>10105</v>
      </c>
      <c r="C1074" t="s">
        <v>777</v>
      </c>
      <c r="D1074" t="s">
        <v>1685</v>
      </c>
      <c r="E1074">
        <v>3</v>
      </c>
      <c r="F1074" t="s">
        <v>13828</v>
      </c>
      <c r="G1074">
        <v>1</v>
      </c>
      <c r="H1074" t="s">
        <v>8278</v>
      </c>
      <c r="I1074">
        <v>1</v>
      </c>
      <c r="J1074" t="s">
        <v>13769</v>
      </c>
      <c r="K1074" t="s">
        <v>13778</v>
      </c>
      <c r="L1074">
        <v>270103</v>
      </c>
      <c r="M1074" t="s">
        <v>13539</v>
      </c>
      <c r="N1074">
        <v>270103008</v>
      </c>
      <c r="O1074" t="s">
        <v>13734</v>
      </c>
      <c r="P1074">
        <v>0</v>
      </c>
      <c r="Q1074">
        <v>0</v>
      </c>
      <c r="R1074">
        <v>2601.9260248232213</v>
      </c>
    </row>
    <row r="1075" spans="1:18" x14ac:dyDescent="0.25">
      <c r="A1075">
        <v>10</v>
      </c>
      <c r="B1075">
        <v>10105</v>
      </c>
      <c r="C1075" t="s">
        <v>777</v>
      </c>
      <c r="D1075" t="s">
        <v>1685</v>
      </c>
      <c r="E1075">
        <v>4</v>
      </c>
      <c r="F1075" t="s">
        <v>13829</v>
      </c>
      <c r="G1075">
        <v>1</v>
      </c>
      <c r="H1075" t="s">
        <v>8278</v>
      </c>
      <c r="I1075">
        <v>1</v>
      </c>
      <c r="J1075" t="s">
        <v>13769</v>
      </c>
      <c r="K1075" t="s">
        <v>13780</v>
      </c>
      <c r="L1075">
        <v>270103</v>
      </c>
      <c r="M1075" t="s">
        <v>13539</v>
      </c>
      <c r="N1075">
        <v>270103008</v>
      </c>
      <c r="O1075" t="s">
        <v>13734</v>
      </c>
      <c r="P1075">
        <v>0</v>
      </c>
      <c r="Q1075">
        <v>9546.9225102109831</v>
      </c>
      <c r="R1075">
        <v>22905.468603678211</v>
      </c>
    </row>
    <row r="1076" spans="1:18" x14ac:dyDescent="0.25">
      <c r="A1076">
        <v>10</v>
      </c>
      <c r="B1076">
        <v>10105</v>
      </c>
      <c r="C1076" t="s">
        <v>777</v>
      </c>
      <c r="D1076" t="s">
        <v>1685</v>
      </c>
      <c r="E1076">
        <v>4</v>
      </c>
      <c r="F1076" t="s">
        <v>13829</v>
      </c>
      <c r="G1076">
        <v>1</v>
      </c>
      <c r="H1076" t="s">
        <v>8278</v>
      </c>
      <c r="I1076">
        <v>1</v>
      </c>
      <c r="J1076" t="s">
        <v>13769</v>
      </c>
      <c r="K1076" t="s">
        <v>13781</v>
      </c>
      <c r="L1076">
        <v>270103</v>
      </c>
      <c r="M1076" t="s">
        <v>13539</v>
      </c>
      <c r="N1076">
        <v>270103008</v>
      </c>
      <c r="O1076" t="s">
        <v>13734</v>
      </c>
      <c r="P1076">
        <v>0</v>
      </c>
      <c r="Q1076">
        <v>0</v>
      </c>
      <c r="R1076">
        <v>7966.8134128002184</v>
      </c>
    </row>
    <row r="1077" spans="1:18" x14ac:dyDescent="0.25">
      <c r="A1077">
        <v>10</v>
      </c>
      <c r="B1077">
        <v>10107</v>
      </c>
      <c r="C1077" t="s">
        <v>777</v>
      </c>
      <c r="D1077" t="s">
        <v>1691</v>
      </c>
      <c r="E1077">
        <v>1</v>
      </c>
      <c r="F1077" t="s">
        <v>13826</v>
      </c>
      <c r="G1077">
        <v>1</v>
      </c>
      <c r="H1077" t="s">
        <v>8278</v>
      </c>
      <c r="I1077">
        <v>1</v>
      </c>
      <c r="J1077" t="s">
        <v>13769</v>
      </c>
      <c r="K1077" t="s">
        <v>13770</v>
      </c>
      <c r="L1077">
        <v>270103</v>
      </c>
      <c r="M1077" t="s">
        <v>13539</v>
      </c>
      <c r="N1077">
        <v>270103008</v>
      </c>
      <c r="O1077" t="s">
        <v>13734</v>
      </c>
      <c r="P1077">
        <v>0</v>
      </c>
      <c r="Q1077">
        <v>34676.621850663229</v>
      </c>
      <c r="R1077">
        <v>34539.891109944503</v>
      </c>
    </row>
    <row r="1078" spans="1:18" x14ac:dyDescent="0.25">
      <c r="A1078">
        <v>10</v>
      </c>
      <c r="B1078">
        <v>10107</v>
      </c>
      <c r="C1078" t="s">
        <v>777</v>
      </c>
      <c r="D1078" t="s">
        <v>1691</v>
      </c>
      <c r="E1078">
        <v>1</v>
      </c>
      <c r="F1078" t="s">
        <v>13826</v>
      </c>
      <c r="G1078">
        <v>1</v>
      </c>
      <c r="H1078" t="s">
        <v>8278</v>
      </c>
      <c r="I1078">
        <v>1</v>
      </c>
      <c r="J1078" t="s">
        <v>13769</v>
      </c>
      <c r="K1078" t="s">
        <v>13771</v>
      </c>
      <c r="L1078">
        <v>270103</v>
      </c>
      <c r="M1078" t="s">
        <v>13539</v>
      </c>
      <c r="N1078">
        <v>270103008</v>
      </c>
      <c r="O1078" t="s">
        <v>13734</v>
      </c>
      <c r="P1078">
        <v>0</v>
      </c>
      <c r="Q1078">
        <v>7387.5974252346296</v>
      </c>
      <c r="R1078">
        <v>4054.9500289885573</v>
      </c>
    </row>
    <row r="1079" spans="1:18" x14ac:dyDescent="0.25">
      <c r="A1079">
        <v>10</v>
      </c>
      <c r="B1079">
        <v>10107</v>
      </c>
      <c r="C1079" t="s">
        <v>777</v>
      </c>
      <c r="D1079" t="s">
        <v>1691</v>
      </c>
      <c r="E1079">
        <v>2</v>
      </c>
      <c r="F1079" t="s">
        <v>13827</v>
      </c>
      <c r="G1079">
        <v>2</v>
      </c>
      <c r="H1079" t="s">
        <v>13773</v>
      </c>
      <c r="I1079">
        <v>1</v>
      </c>
      <c r="J1079" t="s">
        <v>13769</v>
      </c>
      <c r="K1079" t="s">
        <v>13774</v>
      </c>
      <c r="L1079">
        <v>270103</v>
      </c>
      <c r="M1079" t="s">
        <v>13539</v>
      </c>
      <c r="N1079">
        <v>270103008</v>
      </c>
      <c r="O1079" t="s">
        <v>13734</v>
      </c>
      <c r="P1079">
        <v>0</v>
      </c>
      <c r="Q1079">
        <v>30837.915284017206</v>
      </c>
      <c r="R1079">
        <v>16559.812619413147</v>
      </c>
    </row>
    <row r="1080" spans="1:18" x14ac:dyDescent="0.25">
      <c r="A1080">
        <v>10</v>
      </c>
      <c r="B1080">
        <v>10107</v>
      </c>
      <c r="C1080" t="s">
        <v>777</v>
      </c>
      <c r="D1080" t="s">
        <v>1691</v>
      </c>
      <c r="E1080">
        <v>2</v>
      </c>
      <c r="F1080" t="s">
        <v>13827</v>
      </c>
      <c r="G1080">
        <v>2</v>
      </c>
      <c r="H1080" t="s">
        <v>13773</v>
      </c>
      <c r="I1080">
        <v>1</v>
      </c>
      <c r="J1080" t="s">
        <v>13769</v>
      </c>
      <c r="K1080" t="s">
        <v>13775</v>
      </c>
      <c r="L1080">
        <v>270103</v>
      </c>
      <c r="M1080" t="s">
        <v>13539</v>
      </c>
      <c r="N1080">
        <v>270103008</v>
      </c>
      <c r="O1080" t="s">
        <v>13734</v>
      </c>
      <c r="P1080">
        <v>0</v>
      </c>
      <c r="Q1080">
        <v>11226.303991880657</v>
      </c>
      <c r="R1080">
        <v>22035.028519519918</v>
      </c>
    </row>
    <row r="1081" spans="1:18" x14ac:dyDescent="0.25">
      <c r="A1081">
        <v>10</v>
      </c>
      <c r="B1081">
        <v>10107</v>
      </c>
      <c r="C1081" t="s">
        <v>777</v>
      </c>
      <c r="D1081" t="s">
        <v>1691</v>
      </c>
      <c r="E1081">
        <v>3</v>
      </c>
      <c r="F1081" t="s">
        <v>13828</v>
      </c>
      <c r="G1081">
        <v>1</v>
      </c>
      <c r="H1081" t="s">
        <v>8278</v>
      </c>
      <c r="I1081">
        <v>1</v>
      </c>
      <c r="J1081" t="s">
        <v>13769</v>
      </c>
      <c r="K1081" t="s">
        <v>13777</v>
      </c>
      <c r="L1081">
        <v>270103</v>
      </c>
      <c r="M1081" t="s">
        <v>13539</v>
      </c>
      <c r="N1081">
        <v>270103008</v>
      </c>
      <c r="O1081" t="s">
        <v>13734</v>
      </c>
      <c r="P1081">
        <v>0</v>
      </c>
      <c r="Q1081">
        <v>42064.219275897849</v>
      </c>
      <c r="R1081">
        <v>36121.224013655366</v>
      </c>
    </row>
    <row r="1082" spans="1:18" x14ac:dyDescent="0.25">
      <c r="A1082">
        <v>10</v>
      </c>
      <c r="B1082">
        <v>10107</v>
      </c>
      <c r="C1082" t="s">
        <v>777</v>
      </c>
      <c r="D1082" t="s">
        <v>1691</v>
      </c>
      <c r="E1082">
        <v>3</v>
      </c>
      <c r="F1082" t="s">
        <v>13828</v>
      </c>
      <c r="G1082">
        <v>1</v>
      </c>
      <c r="H1082" t="s">
        <v>8278</v>
      </c>
      <c r="I1082">
        <v>1</v>
      </c>
      <c r="J1082" t="s">
        <v>13769</v>
      </c>
      <c r="K1082" t="s">
        <v>13778</v>
      </c>
      <c r="L1082">
        <v>270103</v>
      </c>
      <c r="M1082" t="s">
        <v>13539</v>
      </c>
      <c r="N1082">
        <v>270103008</v>
      </c>
      <c r="O1082" t="s">
        <v>13734</v>
      </c>
      <c r="P1082">
        <v>0</v>
      </c>
      <c r="Q1082">
        <v>0</v>
      </c>
      <c r="R1082">
        <v>2473.617125277693</v>
      </c>
    </row>
    <row r="1083" spans="1:18" x14ac:dyDescent="0.25">
      <c r="A1083">
        <v>10</v>
      </c>
      <c r="B1083">
        <v>10107</v>
      </c>
      <c r="C1083" t="s">
        <v>777</v>
      </c>
      <c r="D1083" t="s">
        <v>1691</v>
      </c>
      <c r="E1083">
        <v>4</v>
      </c>
      <c r="F1083" t="s">
        <v>13829</v>
      </c>
      <c r="G1083">
        <v>1</v>
      </c>
      <c r="H1083" t="s">
        <v>8278</v>
      </c>
      <c r="I1083">
        <v>1</v>
      </c>
      <c r="J1083" t="s">
        <v>13769</v>
      </c>
      <c r="K1083" t="s">
        <v>13780</v>
      </c>
      <c r="L1083">
        <v>270103</v>
      </c>
      <c r="M1083" t="s">
        <v>13539</v>
      </c>
      <c r="N1083">
        <v>270103008</v>
      </c>
      <c r="O1083" t="s">
        <v>13734</v>
      </c>
      <c r="P1083">
        <v>0</v>
      </c>
      <c r="Q1083">
        <v>34676.621850663229</v>
      </c>
      <c r="R1083">
        <v>37013.508235222194</v>
      </c>
    </row>
    <row r="1084" spans="1:18" x14ac:dyDescent="0.25">
      <c r="A1084">
        <v>10</v>
      </c>
      <c r="B1084">
        <v>10107</v>
      </c>
      <c r="C1084" t="s">
        <v>777</v>
      </c>
      <c r="D1084" t="s">
        <v>1691</v>
      </c>
      <c r="E1084">
        <v>4</v>
      </c>
      <c r="F1084" t="s">
        <v>13829</v>
      </c>
      <c r="G1084">
        <v>1</v>
      </c>
      <c r="H1084" t="s">
        <v>8278</v>
      </c>
      <c r="I1084">
        <v>1</v>
      </c>
      <c r="J1084" t="s">
        <v>13769</v>
      </c>
      <c r="K1084" t="s">
        <v>13781</v>
      </c>
      <c r="L1084">
        <v>270103</v>
      </c>
      <c r="M1084" t="s">
        <v>13539</v>
      </c>
      <c r="N1084">
        <v>270103008</v>
      </c>
      <c r="O1084" t="s">
        <v>13734</v>
      </c>
      <c r="P1084">
        <v>0</v>
      </c>
      <c r="Q1084">
        <v>7387.5974252346296</v>
      </c>
      <c r="R1084">
        <v>1581.3329037108638</v>
      </c>
    </row>
    <row r="1085" spans="1:18" x14ac:dyDescent="0.25">
      <c r="A1085">
        <v>10</v>
      </c>
      <c r="B1085">
        <v>10108</v>
      </c>
      <c r="C1085" t="s">
        <v>777</v>
      </c>
      <c r="D1085" t="s">
        <v>1694</v>
      </c>
      <c r="E1085">
        <v>1</v>
      </c>
      <c r="F1085" t="s">
        <v>13826</v>
      </c>
      <c r="G1085">
        <v>1</v>
      </c>
      <c r="H1085" t="s">
        <v>8278</v>
      </c>
      <c r="I1085">
        <v>1</v>
      </c>
      <c r="J1085" t="s">
        <v>13769</v>
      </c>
      <c r="K1085" t="s">
        <v>13770</v>
      </c>
      <c r="L1085">
        <v>270103</v>
      </c>
      <c r="M1085" t="s">
        <v>13539</v>
      </c>
      <c r="N1085">
        <v>270103008</v>
      </c>
      <c r="O1085" t="s">
        <v>13734</v>
      </c>
      <c r="P1085">
        <v>0</v>
      </c>
      <c r="Q1085">
        <v>8588.0811295473995</v>
      </c>
      <c r="R1085">
        <v>0</v>
      </c>
    </row>
    <row r="1086" spans="1:18" x14ac:dyDescent="0.25">
      <c r="A1086">
        <v>10</v>
      </c>
      <c r="B1086">
        <v>10108</v>
      </c>
      <c r="C1086" t="s">
        <v>777</v>
      </c>
      <c r="D1086" t="s">
        <v>1694</v>
      </c>
      <c r="E1086">
        <v>1</v>
      </c>
      <c r="F1086" t="s">
        <v>13826</v>
      </c>
      <c r="G1086">
        <v>1</v>
      </c>
      <c r="H1086" t="s">
        <v>8278</v>
      </c>
      <c r="I1086">
        <v>1</v>
      </c>
      <c r="J1086" t="s">
        <v>13769</v>
      </c>
      <c r="K1086" t="s">
        <v>13771</v>
      </c>
      <c r="L1086">
        <v>270103</v>
      </c>
      <c r="M1086" t="s">
        <v>13539</v>
      </c>
      <c r="N1086">
        <v>270103008</v>
      </c>
      <c r="O1086" t="s">
        <v>13734</v>
      </c>
      <c r="P1086">
        <v>0</v>
      </c>
      <c r="Q1086">
        <v>3099.6218725620984</v>
      </c>
      <c r="R1086">
        <v>0</v>
      </c>
    </row>
    <row r="1087" spans="1:18" x14ac:dyDescent="0.25">
      <c r="A1087">
        <v>10</v>
      </c>
      <c r="B1087">
        <v>10108</v>
      </c>
      <c r="C1087" t="s">
        <v>777</v>
      </c>
      <c r="D1087" t="s">
        <v>1694</v>
      </c>
      <c r="E1087">
        <v>2</v>
      </c>
      <c r="F1087" t="s">
        <v>13827</v>
      </c>
      <c r="G1087">
        <v>2</v>
      </c>
      <c r="H1087" t="s">
        <v>13773</v>
      </c>
      <c r="I1087">
        <v>1</v>
      </c>
      <c r="J1087" t="s">
        <v>13769</v>
      </c>
      <c r="K1087" t="s">
        <v>13774</v>
      </c>
      <c r="L1087">
        <v>270103</v>
      </c>
      <c r="M1087" t="s">
        <v>13539</v>
      </c>
      <c r="N1087">
        <v>270103008</v>
      </c>
      <c r="O1087" t="s">
        <v>13734</v>
      </c>
      <c r="P1087">
        <v>0</v>
      </c>
      <c r="Q1087">
        <v>5445.1607149063047</v>
      </c>
      <c r="R1087">
        <v>0</v>
      </c>
    </row>
    <row r="1088" spans="1:18" x14ac:dyDescent="0.25">
      <c r="A1088">
        <v>10</v>
      </c>
      <c r="B1088">
        <v>10108</v>
      </c>
      <c r="C1088" t="s">
        <v>777</v>
      </c>
      <c r="D1088" t="s">
        <v>1694</v>
      </c>
      <c r="E1088">
        <v>2</v>
      </c>
      <c r="F1088" t="s">
        <v>13827</v>
      </c>
      <c r="G1088">
        <v>2</v>
      </c>
      <c r="H1088" t="s">
        <v>13773</v>
      </c>
      <c r="I1088">
        <v>1</v>
      </c>
      <c r="J1088" t="s">
        <v>13769</v>
      </c>
      <c r="K1088" t="s">
        <v>13775</v>
      </c>
      <c r="L1088">
        <v>270103</v>
      </c>
      <c r="M1088" t="s">
        <v>13539</v>
      </c>
      <c r="N1088">
        <v>270103008</v>
      </c>
      <c r="O1088" t="s">
        <v>13734</v>
      </c>
      <c r="P1088">
        <v>0</v>
      </c>
      <c r="Q1088">
        <v>6242.5422872031922</v>
      </c>
      <c r="R1088">
        <v>0</v>
      </c>
    </row>
    <row r="1089" spans="1:18" x14ac:dyDescent="0.25">
      <c r="A1089">
        <v>10</v>
      </c>
      <c r="B1089">
        <v>10108</v>
      </c>
      <c r="C1089" t="s">
        <v>777</v>
      </c>
      <c r="D1089" t="s">
        <v>1694</v>
      </c>
      <c r="E1089">
        <v>3</v>
      </c>
      <c r="F1089" t="s">
        <v>13828</v>
      </c>
      <c r="G1089">
        <v>1</v>
      </c>
      <c r="H1089" t="s">
        <v>8278</v>
      </c>
      <c r="I1089">
        <v>1</v>
      </c>
      <c r="J1089" t="s">
        <v>13769</v>
      </c>
      <c r="K1089" t="s">
        <v>13777</v>
      </c>
      <c r="L1089">
        <v>270103</v>
      </c>
      <c r="M1089" t="s">
        <v>13539</v>
      </c>
      <c r="N1089">
        <v>270103008</v>
      </c>
      <c r="O1089" t="s">
        <v>13734</v>
      </c>
      <c r="P1089">
        <v>0</v>
      </c>
      <c r="Q1089">
        <v>11687.703002109498</v>
      </c>
      <c r="R1089">
        <v>0</v>
      </c>
    </row>
    <row r="1090" spans="1:18" x14ac:dyDescent="0.25">
      <c r="A1090">
        <v>10</v>
      </c>
      <c r="B1090">
        <v>10108</v>
      </c>
      <c r="C1090" t="s">
        <v>777</v>
      </c>
      <c r="D1090" t="s">
        <v>1694</v>
      </c>
      <c r="E1090">
        <v>4</v>
      </c>
      <c r="F1090" t="s">
        <v>13829</v>
      </c>
      <c r="G1090">
        <v>1</v>
      </c>
      <c r="H1090" t="s">
        <v>8278</v>
      </c>
      <c r="I1090">
        <v>1</v>
      </c>
      <c r="J1090" t="s">
        <v>13769</v>
      </c>
      <c r="K1090" t="s">
        <v>13780</v>
      </c>
      <c r="L1090">
        <v>270103</v>
      </c>
      <c r="M1090" t="s">
        <v>13539</v>
      </c>
      <c r="N1090">
        <v>270103008</v>
      </c>
      <c r="O1090" t="s">
        <v>13734</v>
      </c>
      <c r="P1090">
        <v>0</v>
      </c>
      <c r="Q1090">
        <v>8588.0811295473995</v>
      </c>
      <c r="R1090">
        <v>0</v>
      </c>
    </row>
    <row r="1091" spans="1:18" x14ac:dyDescent="0.25">
      <c r="A1091">
        <v>10</v>
      </c>
      <c r="B1091">
        <v>10108</v>
      </c>
      <c r="C1091" t="s">
        <v>777</v>
      </c>
      <c r="D1091" t="s">
        <v>1694</v>
      </c>
      <c r="E1091">
        <v>4</v>
      </c>
      <c r="F1091" t="s">
        <v>13829</v>
      </c>
      <c r="G1091">
        <v>1</v>
      </c>
      <c r="H1091" t="s">
        <v>8278</v>
      </c>
      <c r="I1091">
        <v>1</v>
      </c>
      <c r="J1091" t="s">
        <v>13769</v>
      </c>
      <c r="K1091" t="s">
        <v>13781</v>
      </c>
      <c r="L1091">
        <v>270103</v>
      </c>
      <c r="M1091" t="s">
        <v>13539</v>
      </c>
      <c r="N1091">
        <v>270103008</v>
      </c>
      <c r="O1091" t="s">
        <v>13734</v>
      </c>
      <c r="P1091">
        <v>0</v>
      </c>
      <c r="Q1091">
        <v>3099.6218725620984</v>
      </c>
      <c r="R1091">
        <v>0</v>
      </c>
    </row>
    <row r="1092" spans="1:18" x14ac:dyDescent="0.25">
      <c r="A1092">
        <v>10</v>
      </c>
      <c r="B1092">
        <v>10109</v>
      </c>
      <c r="C1092" t="s">
        <v>777</v>
      </c>
      <c r="D1092" t="s">
        <v>1697</v>
      </c>
      <c r="E1092">
        <v>1</v>
      </c>
      <c r="F1092" t="s">
        <v>13826</v>
      </c>
      <c r="G1092">
        <v>1</v>
      </c>
      <c r="H1092" t="s">
        <v>8278</v>
      </c>
      <c r="I1092">
        <v>1</v>
      </c>
      <c r="J1092" t="s">
        <v>13769</v>
      </c>
      <c r="K1092" t="s">
        <v>13770</v>
      </c>
      <c r="L1092">
        <v>270103</v>
      </c>
      <c r="M1092" t="s">
        <v>13539</v>
      </c>
      <c r="N1092">
        <v>270103008</v>
      </c>
      <c r="O1092" t="s">
        <v>13734</v>
      </c>
      <c r="P1092">
        <v>13298.725814063237</v>
      </c>
      <c r="Q1092">
        <v>13961.018665556125</v>
      </c>
      <c r="R1092">
        <v>42349.02183872772</v>
      </c>
    </row>
    <row r="1093" spans="1:18" x14ac:dyDescent="0.25">
      <c r="A1093">
        <v>10</v>
      </c>
      <c r="B1093">
        <v>10109</v>
      </c>
      <c r="C1093" t="s">
        <v>777</v>
      </c>
      <c r="D1093" t="s">
        <v>1697</v>
      </c>
      <c r="E1093">
        <v>1</v>
      </c>
      <c r="F1093" t="s">
        <v>13826</v>
      </c>
      <c r="G1093">
        <v>1</v>
      </c>
      <c r="H1093" t="s">
        <v>8278</v>
      </c>
      <c r="I1093">
        <v>1</v>
      </c>
      <c r="J1093" t="s">
        <v>13769</v>
      </c>
      <c r="K1093" t="s">
        <v>13771</v>
      </c>
      <c r="L1093">
        <v>270103</v>
      </c>
      <c r="M1093" t="s">
        <v>13539</v>
      </c>
      <c r="N1093">
        <v>270103008</v>
      </c>
      <c r="O1093" t="s">
        <v>13734</v>
      </c>
      <c r="P1093">
        <v>6012.2699386503064</v>
      </c>
      <c r="Q1093">
        <v>2966.8755320886421</v>
      </c>
      <c r="R1093">
        <v>7373.3256301286456</v>
      </c>
    </row>
    <row r="1094" spans="1:18" x14ac:dyDescent="0.25">
      <c r="A1094">
        <v>10</v>
      </c>
      <c r="B1094">
        <v>10109</v>
      </c>
      <c r="C1094" t="s">
        <v>777</v>
      </c>
      <c r="D1094" t="s">
        <v>1697</v>
      </c>
      <c r="E1094">
        <v>2</v>
      </c>
      <c r="F1094" t="s">
        <v>13827</v>
      </c>
      <c r="G1094">
        <v>2</v>
      </c>
      <c r="H1094" t="s">
        <v>13773</v>
      </c>
      <c r="I1094">
        <v>1</v>
      </c>
      <c r="J1094" t="s">
        <v>13769</v>
      </c>
      <c r="K1094" t="s">
        <v>13774</v>
      </c>
      <c r="L1094">
        <v>270103</v>
      </c>
      <c r="M1094" t="s">
        <v>13539</v>
      </c>
      <c r="N1094">
        <v>270103008</v>
      </c>
      <c r="O1094" t="s">
        <v>13734</v>
      </c>
      <c r="P1094">
        <v>12661.632845681925</v>
      </c>
      <c r="Q1094">
        <v>11941.495608142097</v>
      </c>
      <c r="R1094">
        <v>33034.432840735368</v>
      </c>
    </row>
    <row r="1095" spans="1:18" x14ac:dyDescent="0.25">
      <c r="A1095">
        <v>10</v>
      </c>
      <c r="B1095">
        <v>10109</v>
      </c>
      <c r="C1095" t="s">
        <v>777</v>
      </c>
      <c r="D1095" t="s">
        <v>1697</v>
      </c>
      <c r="E1095">
        <v>2</v>
      </c>
      <c r="F1095" t="s">
        <v>13827</v>
      </c>
      <c r="G1095">
        <v>2</v>
      </c>
      <c r="H1095" t="s">
        <v>13773</v>
      </c>
      <c r="I1095">
        <v>1</v>
      </c>
      <c r="J1095" t="s">
        <v>13769</v>
      </c>
      <c r="K1095" t="s">
        <v>13775</v>
      </c>
      <c r="L1095">
        <v>270103</v>
      </c>
      <c r="M1095" t="s">
        <v>13539</v>
      </c>
      <c r="N1095">
        <v>270103008</v>
      </c>
      <c r="O1095" t="s">
        <v>13734</v>
      </c>
      <c r="P1095">
        <v>6649.3629070316183</v>
      </c>
      <c r="Q1095">
        <v>4986.398589502669</v>
      </c>
      <c r="R1095">
        <v>16687.914628121001</v>
      </c>
    </row>
    <row r="1096" spans="1:18" x14ac:dyDescent="0.25">
      <c r="A1096">
        <v>10</v>
      </c>
      <c r="B1096">
        <v>10109</v>
      </c>
      <c r="C1096" t="s">
        <v>777</v>
      </c>
      <c r="D1096" t="s">
        <v>1697</v>
      </c>
      <c r="E1096">
        <v>3</v>
      </c>
      <c r="F1096" t="s">
        <v>13828</v>
      </c>
      <c r="G1096">
        <v>1</v>
      </c>
      <c r="H1096" t="s">
        <v>8278</v>
      </c>
      <c r="I1096">
        <v>1</v>
      </c>
      <c r="J1096" t="s">
        <v>13769</v>
      </c>
      <c r="K1096" t="s">
        <v>13777</v>
      </c>
      <c r="L1096">
        <v>270103</v>
      </c>
      <c r="M1096" t="s">
        <v>13539</v>
      </c>
      <c r="N1096">
        <v>270103008</v>
      </c>
      <c r="O1096" t="s">
        <v>13734</v>
      </c>
      <c r="P1096">
        <v>19016.045304388863</v>
      </c>
      <c r="Q1096">
        <v>16927.894197644768</v>
      </c>
      <c r="R1096">
        <v>44036.90234057881</v>
      </c>
    </row>
    <row r="1097" spans="1:18" x14ac:dyDescent="0.25">
      <c r="A1097">
        <v>10</v>
      </c>
      <c r="B1097">
        <v>10109</v>
      </c>
      <c r="C1097" t="s">
        <v>777</v>
      </c>
      <c r="D1097" t="s">
        <v>1697</v>
      </c>
      <c r="E1097">
        <v>3</v>
      </c>
      <c r="F1097" t="s">
        <v>13828</v>
      </c>
      <c r="G1097">
        <v>1</v>
      </c>
      <c r="H1097" t="s">
        <v>8278</v>
      </c>
      <c r="I1097">
        <v>1</v>
      </c>
      <c r="J1097" t="s">
        <v>13769</v>
      </c>
      <c r="K1097" t="s">
        <v>13778</v>
      </c>
      <c r="L1097">
        <v>270103</v>
      </c>
      <c r="M1097" t="s">
        <v>13539</v>
      </c>
      <c r="N1097">
        <v>270103008</v>
      </c>
      <c r="O1097" t="s">
        <v>13734</v>
      </c>
      <c r="P1097">
        <v>294.95044832468147</v>
      </c>
      <c r="Q1097">
        <v>0</v>
      </c>
      <c r="R1097">
        <v>5685.4451282775544</v>
      </c>
    </row>
    <row r="1098" spans="1:18" x14ac:dyDescent="0.25">
      <c r="A1098">
        <v>10</v>
      </c>
      <c r="B1098">
        <v>10109</v>
      </c>
      <c r="C1098" t="s">
        <v>777</v>
      </c>
      <c r="D1098" t="s">
        <v>1697</v>
      </c>
      <c r="E1098">
        <v>4</v>
      </c>
      <c r="F1098" t="s">
        <v>13829</v>
      </c>
      <c r="G1098">
        <v>1</v>
      </c>
      <c r="H1098" t="s">
        <v>8278</v>
      </c>
      <c r="I1098">
        <v>1</v>
      </c>
      <c r="J1098" t="s">
        <v>13769</v>
      </c>
      <c r="K1098" t="s">
        <v>13780</v>
      </c>
      <c r="L1098">
        <v>270103</v>
      </c>
      <c r="M1098" t="s">
        <v>13539</v>
      </c>
      <c r="N1098">
        <v>270103008</v>
      </c>
      <c r="O1098" t="s">
        <v>13734</v>
      </c>
      <c r="P1098">
        <v>13298.725814063237</v>
      </c>
      <c r="Q1098">
        <v>13961.018665556125</v>
      </c>
      <c r="R1098">
        <v>43296.393794503034</v>
      </c>
    </row>
    <row r="1099" spans="1:18" x14ac:dyDescent="0.25">
      <c r="A1099">
        <v>10</v>
      </c>
      <c r="B1099">
        <v>10109</v>
      </c>
      <c r="C1099" t="s">
        <v>777</v>
      </c>
      <c r="D1099" t="s">
        <v>1697</v>
      </c>
      <c r="E1099">
        <v>4</v>
      </c>
      <c r="F1099" t="s">
        <v>13829</v>
      </c>
      <c r="G1099">
        <v>1</v>
      </c>
      <c r="H1099" t="s">
        <v>8278</v>
      </c>
      <c r="I1099">
        <v>1</v>
      </c>
      <c r="J1099" t="s">
        <v>13769</v>
      </c>
      <c r="K1099" t="s">
        <v>13781</v>
      </c>
      <c r="L1099">
        <v>270103</v>
      </c>
      <c r="M1099" t="s">
        <v>13539</v>
      </c>
      <c r="N1099">
        <v>270103008</v>
      </c>
      <c r="O1099" t="s">
        <v>13734</v>
      </c>
      <c r="P1099">
        <v>6012.2699386503064</v>
      </c>
      <c r="Q1099">
        <v>2966.8755320886421</v>
      </c>
      <c r="R1099">
        <v>6425.953674353329</v>
      </c>
    </row>
    <row r="1100" spans="1:18" x14ac:dyDescent="0.25">
      <c r="A1100">
        <v>10</v>
      </c>
      <c r="B1100">
        <v>10201</v>
      </c>
      <c r="C1100" t="s">
        <v>777</v>
      </c>
      <c r="D1100" t="s">
        <v>1700</v>
      </c>
      <c r="E1100">
        <v>1</v>
      </c>
      <c r="F1100" t="s">
        <v>13826</v>
      </c>
      <c r="G1100">
        <v>1</v>
      </c>
      <c r="H1100" t="s">
        <v>8278</v>
      </c>
      <c r="I1100">
        <v>1</v>
      </c>
      <c r="J1100" t="s">
        <v>13769</v>
      </c>
      <c r="K1100" t="s">
        <v>13770</v>
      </c>
      <c r="L1100">
        <v>270103</v>
      </c>
      <c r="M1100" t="s">
        <v>13539</v>
      </c>
      <c r="N1100">
        <v>270103008</v>
      </c>
      <c r="O1100" t="s">
        <v>13734</v>
      </c>
      <c r="P1100">
        <v>16933.998890737661</v>
      </c>
      <c r="Q1100">
        <v>31556.354711614316</v>
      </c>
      <c r="R1100">
        <v>32624.701930540792</v>
      </c>
    </row>
    <row r="1101" spans="1:18" x14ac:dyDescent="0.25">
      <c r="A1101">
        <v>10</v>
      </c>
      <c r="B1101">
        <v>10201</v>
      </c>
      <c r="C1101" t="s">
        <v>777</v>
      </c>
      <c r="D1101" t="s">
        <v>1700</v>
      </c>
      <c r="E1101">
        <v>1</v>
      </c>
      <c r="F1101" t="s">
        <v>13826</v>
      </c>
      <c r="G1101">
        <v>1</v>
      </c>
      <c r="H1101" t="s">
        <v>8278</v>
      </c>
      <c r="I1101">
        <v>1</v>
      </c>
      <c r="J1101" t="s">
        <v>13769</v>
      </c>
      <c r="K1101" t="s">
        <v>13771</v>
      </c>
      <c r="L1101">
        <v>270103</v>
      </c>
      <c r="M1101" t="s">
        <v>13539</v>
      </c>
      <c r="N1101">
        <v>270103008</v>
      </c>
      <c r="O1101" t="s">
        <v>13734</v>
      </c>
      <c r="P1101">
        <v>5202.4403771491961</v>
      </c>
      <c r="Q1101">
        <v>4029.7299274107954</v>
      </c>
      <c r="R1101">
        <v>9793.6806884690832</v>
      </c>
    </row>
    <row r="1102" spans="1:18" x14ac:dyDescent="0.25">
      <c r="A1102">
        <v>10</v>
      </c>
      <c r="B1102">
        <v>10201</v>
      </c>
      <c r="C1102" t="s">
        <v>777</v>
      </c>
      <c r="D1102" t="s">
        <v>1700</v>
      </c>
      <c r="E1102">
        <v>2</v>
      </c>
      <c r="F1102" t="s">
        <v>13827</v>
      </c>
      <c r="G1102">
        <v>2</v>
      </c>
      <c r="H1102" t="s">
        <v>13773</v>
      </c>
      <c r="I1102">
        <v>1</v>
      </c>
      <c r="J1102" t="s">
        <v>13769</v>
      </c>
      <c r="K1102" t="s">
        <v>13774</v>
      </c>
      <c r="L1102">
        <v>270103</v>
      </c>
      <c r="M1102" t="s">
        <v>13539</v>
      </c>
      <c r="N1102">
        <v>270103008</v>
      </c>
      <c r="O1102" t="s">
        <v>13734</v>
      </c>
      <c r="P1102">
        <v>15358.846367165836</v>
      </c>
      <c r="Q1102">
        <v>31556.354711614316</v>
      </c>
      <c r="R1102">
        <v>22900.648407697943</v>
      </c>
    </row>
    <row r="1103" spans="1:18" x14ac:dyDescent="0.25">
      <c r="A1103">
        <v>10</v>
      </c>
      <c r="B1103">
        <v>10201</v>
      </c>
      <c r="C1103" t="s">
        <v>777</v>
      </c>
      <c r="D1103" t="s">
        <v>1700</v>
      </c>
      <c r="E1103">
        <v>2</v>
      </c>
      <c r="F1103" t="s">
        <v>13827</v>
      </c>
      <c r="G1103">
        <v>2</v>
      </c>
      <c r="H1103" t="s">
        <v>13773</v>
      </c>
      <c r="I1103">
        <v>1</v>
      </c>
      <c r="J1103" t="s">
        <v>13769</v>
      </c>
      <c r="K1103" t="s">
        <v>13775</v>
      </c>
      <c r="L1103">
        <v>270103</v>
      </c>
      <c r="M1103" t="s">
        <v>13539</v>
      </c>
      <c r="N1103">
        <v>270103008</v>
      </c>
      <c r="O1103" t="s">
        <v>13734</v>
      </c>
      <c r="P1103">
        <v>6777.5929007210207</v>
      </c>
      <c r="Q1103">
        <v>4029.7299274107954</v>
      </c>
      <c r="R1103">
        <v>19517.734211311945</v>
      </c>
    </row>
    <row r="1104" spans="1:18" x14ac:dyDescent="0.25">
      <c r="A1104">
        <v>10</v>
      </c>
      <c r="B1104">
        <v>10201</v>
      </c>
      <c r="C1104" t="s">
        <v>777</v>
      </c>
      <c r="D1104" t="s">
        <v>1700</v>
      </c>
      <c r="E1104">
        <v>3</v>
      </c>
      <c r="F1104" t="s">
        <v>13828</v>
      </c>
      <c r="G1104">
        <v>1</v>
      </c>
      <c r="H1104" t="s">
        <v>8278</v>
      </c>
      <c r="I1104">
        <v>1</v>
      </c>
      <c r="J1104" t="s">
        <v>13769</v>
      </c>
      <c r="K1104" t="s">
        <v>13777</v>
      </c>
      <c r="L1104">
        <v>270103</v>
      </c>
      <c r="M1104" t="s">
        <v>13539</v>
      </c>
      <c r="N1104">
        <v>270103008</v>
      </c>
      <c r="O1104" t="s">
        <v>13734</v>
      </c>
      <c r="P1104">
        <v>21186.910704381586</v>
      </c>
      <c r="Q1104">
        <v>35586.084639025117</v>
      </c>
      <c r="R1104">
        <v>39869.549542019166</v>
      </c>
    </row>
    <row r="1105" spans="1:18" x14ac:dyDescent="0.25">
      <c r="A1105">
        <v>10</v>
      </c>
      <c r="B1105">
        <v>10201</v>
      </c>
      <c r="C1105" t="s">
        <v>777</v>
      </c>
      <c r="D1105" t="s">
        <v>1700</v>
      </c>
      <c r="E1105">
        <v>3</v>
      </c>
      <c r="F1105" t="s">
        <v>13828</v>
      </c>
      <c r="G1105">
        <v>1</v>
      </c>
      <c r="H1105" t="s">
        <v>8278</v>
      </c>
      <c r="I1105">
        <v>1</v>
      </c>
      <c r="J1105" t="s">
        <v>13769</v>
      </c>
      <c r="K1105" t="s">
        <v>13778</v>
      </c>
      <c r="L1105">
        <v>270103</v>
      </c>
      <c r="M1105" t="s">
        <v>13539</v>
      </c>
      <c r="N1105">
        <v>270103008</v>
      </c>
      <c r="O1105" t="s">
        <v>13734</v>
      </c>
      <c r="P1105">
        <v>949.52856350526895</v>
      </c>
      <c r="Q1105">
        <v>0</v>
      </c>
      <c r="R1105">
        <v>2548.8330769907006</v>
      </c>
    </row>
    <row r="1106" spans="1:18" x14ac:dyDescent="0.25">
      <c r="A1106">
        <v>10</v>
      </c>
      <c r="B1106">
        <v>10201</v>
      </c>
      <c r="C1106" t="s">
        <v>777</v>
      </c>
      <c r="D1106" t="s">
        <v>1700</v>
      </c>
      <c r="E1106">
        <v>4</v>
      </c>
      <c r="F1106" t="s">
        <v>13829</v>
      </c>
      <c r="G1106">
        <v>1</v>
      </c>
      <c r="H1106" t="s">
        <v>8278</v>
      </c>
      <c r="I1106">
        <v>1</v>
      </c>
      <c r="J1106" t="s">
        <v>13769</v>
      </c>
      <c r="K1106" t="s">
        <v>13780</v>
      </c>
      <c r="L1106">
        <v>270103</v>
      </c>
      <c r="M1106" t="s">
        <v>13539</v>
      </c>
      <c r="N1106">
        <v>270103008</v>
      </c>
      <c r="O1106" t="s">
        <v>13734</v>
      </c>
      <c r="P1106">
        <v>16933.998890737661</v>
      </c>
      <c r="Q1106">
        <v>31556.354711614316</v>
      </c>
      <c r="R1106">
        <v>33243.224416729798</v>
      </c>
    </row>
    <row r="1107" spans="1:18" x14ac:dyDescent="0.25">
      <c r="A1107">
        <v>10</v>
      </c>
      <c r="B1107">
        <v>10201</v>
      </c>
      <c r="C1107" t="s">
        <v>777</v>
      </c>
      <c r="D1107" t="s">
        <v>1700</v>
      </c>
      <c r="E1107">
        <v>4</v>
      </c>
      <c r="F1107" t="s">
        <v>13829</v>
      </c>
      <c r="G1107">
        <v>1</v>
      </c>
      <c r="H1107" t="s">
        <v>8278</v>
      </c>
      <c r="I1107">
        <v>1</v>
      </c>
      <c r="J1107" t="s">
        <v>13769</v>
      </c>
      <c r="K1107" t="s">
        <v>13781</v>
      </c>
      <c r="L1107">
        <v>270103</v>
      </c>
      <c r="M1107" t="s">
        <v>13539</v>
      </c>
      <c r="N1107">
        <v>270103008</v>
      </c>
      <c r="O1107" t="s">
        <v>13734</v>
      </c>
      <c r="P1107">
        <v>5202.4403771491961</v>
      </c>
      <c r="Q1107">
        <v>4029.7299274107954</v>
      </c>
      <c r="R1107">
        <v>9175.1582022800776</v>
      </c>
    </row>
    <row r="1108" spans="1:18" x14ac:dyDescent="0.25">
      <c r="A1108">
        <v>10</v>
      </c>
      <c r="B1108">
        <v>10202</v>
      </c>
      <c r="C1108" t="s">
        <v>777</v>
      </c>
      <c r="D1108" t="s">
        <v>1703</v>
      </c>
      <c r="E1108">
        <v>1</v>
      </c>
      <c r="F1108" t="s">
        <v>13826</v>
      </c>
      <c r="G1108">
        <v>1</v>
      </c>
      <c r="H1108" t="s">
        <v>8278</v>
      </c>
      <c r="I1108">
        <v>1</v>
      </c>
      <c r="J1108" t="s">
        <v>13769</v>
      </c>
      <c r="K1108" t="s">
        <v>13770</v>
      </c>
      <c r="L1108">
        <v>270103</v>
      </c>
      <c r="M1108" t="s">
        <v>13539</v>
      </c>
      <c r="N1108">
        <v>270103008</v>
      </c>
      <c r="O1108" t="s">
        <v>13734</v>
      </c>
      <c r="P1108">
        <v>18411.406264876703</v>
      </c>
      <c r="Q1108">
        <v>20925.489308418877</v>
      </c>
      <c r="R1108">
        <v>40466.131534550987</v>
      </c>
    </row>
    <row r="1109" spans="1:18" x14ac:dyDescent="0.25">
      <c r="A1109">
        <v>10</v>
      </c>
      <c r="B1109">
        <v>10202</v>
      </c>
      <c r="C1109" t="s">
        <v>777</v>
      </c>
      <c r="D1109" t="s">
        <v>1703</v>
      </c>
      <c r="E1109">
        <v>1</v>
      </c>
      <c r="F1109" t="s">
        <v>13826</v>
      </c>
      <c r="G1109">
        <v>1</v>
      </c>
      <c r="H1109" t="s">
        <v>8278</v>
      </c>
      <c r="I1109">
        <v>1</v>
      </c>
      <c r="J1109" t="s">
        <v>13769</v>
      </c>
      <c r="K1109" t="s">
        <v>13771</v>
      </c>
      <c r="L1109">
        <v>270103</v>
      </c>
      <c r="M1109" t="s">
        <v>13539</v>
      </c>
      <c r="N1109">
        <v>270103008</v>
      </c>
      <c r="O1109" t="s">
        <v>13734</v>
      </c>
      <c r="P1109">
        <v>3794.1540512234601</v>
      </c>
      <c r="Q1109">
        <v>1053.6009958540883</v>
      </c>
      <c r="R1109">
        <v>6665.4404537682467</v>
      </c>
    </row>
    <row r="1110" spans="1:18" x14ac:dyDescent="0.25">
      <c r="A1110">
        <v>10</v>
      </c>
      <c r="B1110">
        <v>10202</v>
      </c>
      <c r="C1110" t="s">
        <v>777</v>
      </c>
      <c r="D1110" t="s">
        <v>1703</v>
      </c>
      <c r="E1110">
        <v>2</v>
      </c>
      <c r="F1110" t="s">
        <v>13827</v>
      </c>
      <c r="G1110">
        <v>2</v>
      </c>
      <c r="H1110" t="s">
        <v>13773</v>
      </c>
      <c r="I1110">
        <v>1</v>
      </c>
      <c r="J1110" t="s">
        <v>13769</v>
      </c>
      <c r="K1110" t="s">
        <v>13774</v>
      </c>
      <c r="L1110">
        <v>270103</v>
      </c>
      <c r="M1110" t="s">
        <v>13539</v>
      </c>
      <c r="N1110">
        <v>270103008</v>
      </c>
      <c r="O1110" t="s">
        <v>13734</v>
      </c>
      <c r="P1110">
        <v>17297.43882700181</v>
      </c>
      <c r="Q1110">
        <v>20925.489308418877</v>
      </c>
      <c r="R1110">
        <v>32722.951350475443</v>
      </c>
    </row>
    <row r="1111" spans="1:18" x14ac:dyDescent="0.25">
      <c r="A1111">
        <v>10</v>
      </c>
      <c r="B1111">
        <v>10202</v>
      </c>
      <c r="C1111" t="s">
        <v>777</v>
      </c>
      <c r="D1111" t="s">
        <v>1703</v>
      </c>
      <c r="E1111">
        <v>2</v>
      </c>
      <c r="F1111" t="s">
        <v>13827</v>
      </c>
      <c r="G1111">
        <v>2</v>
      </c>
      <c r="H1111" t="s">
        <v>13773</v>
      </c>
      <c r="I1111">
        <v>1</v>
      </c>
      <c r="J1111" t="s">
        <v>13769</v>
      </c>
      <c r="K1111" t="s">
        <v>13775</v>
      </c>
      <c r="L1111">
        <v>270103</v>
      </c>
      <c r="M1111" t="s">
        <v>13539</v>
      </c>
      <c r="N1111">
        <v>270103008</v>
      </c>
      <c r="O1111" t="s">
        <v>13734</v>
      </c>
      <c r="P1111">
        <v>4908.1214890983529</v>
      </c>
      <c r="Q1111">
        <v>1053.6009958540883</v>
      </c>
      <c r="R1111">
        <v>14408.620637843804</v>
      </c>
    </row>
    <row r="1112" spans="1:18" x14ac:dyDescent="0.25">
      <c r="A1112">
        <v>10</v>
      </c>
      <c r="B1112">
        <v>10202</v>
      </c>
      <c r="C1112" t="s">
        <v>777</v>
      </c>
      <c r="D1112" t="s">
        <v>1703</v>
      </c>
      <c r="E1112">
        <v>3</v>
      </c>
      <c r="F1112" t="s">
        <v>13828</v>
      </c>
      <c r="G1112">
        <v>1</v>
      </c>
      <c r="H1112" t="s">
        <v>8278</v>
      </c>
      <c r="I1112">
        <v>1</v>
      </c>
      <c r="J1112" t="s">
        <v>13769</v>
      </c>
      <c r="K1112" t="s">
        <v>13777</v>
      </c>
      <c r="L1112">
        <v>270103</v>
      </c>
      <c r="M1112" t="s">
        <v>13539</v>
      </c>
      <c r="N1112">
        <v>270103008</v>
      </c>
      <c r="O1112" t="s">
        <v>13734</v>
      </c>
      <c r="P1112">
        <v>20879.748643244788</v>
      </c>
      <c r="Q1112">
        <v>21979.090304272966</v>
      </c>
      <c r="R1112">
        <v>42790.310122562572</v>
      </c>
    </row>
    <row r="1113" spans="1:18" x14ac:dyDescent="0.25">
      <c r="A1113">
        <v>10</v>
      </c>
      <c r="B1113">
        <v>10202</v>
      </c>
      <c r="C1113" t="s">
        <v>777</v>
      </c>
      <c r="D1113" t="s">
        <v>1703</v>
      </c>
      <c r="E1113">
        <v>3</v>
      </c>
      <c r="F1113" t="s">
        <v>13828</v>
      </c>
      <c r="G1113">
        <v>1</v>
      </c>
      <c r="H1113" t="s">
        <v>8278</v>
      </c>
      <c r="I1113">
        <v>1</v>
      </c>
      <c r="J1113" t="s">
        <v>13769</v>
      </c>
      <c r="K1113" t="s">
        <v>13778</v>
      </c>
      <c r="L1113">
        <v>270103</v>
      </c>
      <c r="M1113" t="s">
        <v>13539</v>
      </c>
      <c r="N1113">
        <v>270103008</v>
      </c>
      <c r="O1113" t="s">
        <v>13734</v>
      </c>
      <c r="P1113">
        <v>1325.8116728553746</v>
      </c>
      <c r="Q1113">
        <v>0</v>
      </c>
      <c r="R1113">
        <v>4341.2618657566609</v>
      </c>
    </row>
    <row r="1114" spans="1:18" x14ac:dyDescent="0.25">
      <c r="A1114">
        <v>10</v>
      </c>
      <c r="B1114">
        <v>10202</v>
      </c>
      <c r="C1114" t="s">
        <v>777</v>
      </c>
      <c r="D1114" t="s">
        <v>1703</v>
      </c>
      <c r="E1114">
        <v>4</v>
      </c>
      <c r="F1114" t="s">
        <v>13829</v>
      </c>
      <c r="G1114">
        <v>1</v>
      </c>
      <c r="H1114" t="s">
        <v>8278</v>
      </c>
      <c r="I1114">
        <v>1</v>
      </c>
      <c r="J1114" t="s">
        <v>13769</v>
      </c>
      <c r="K1114" t="s">
        <v>13780</v>
      </c>
      <c r="L1114">
        <v>270103</v>
      </c>
      <c r="M1114" t="s">
        <v>13539</v>
      </c>
      <c r="N1114">
        <v>270103008</v>
      </c>
      <c r="O1114" t="s">
        <v>13734</v>
      </c>
      <c r="P1114">
        <v>18411.406264876703</v>
      </c>
      <c r="Q1114">
        <v>20925.489308418877</v>
      </c>
      <c r="R1114">
        <v>42630.536270909193</v>
      </c>
    </row>
    <row r="1115" spans="1:18" x14ac:dyDescent="0.25">
      <c r="A1115">
        <v>10</v>
      </c>
      <c r="B1115">
        <v>10202</v>
      </c>
      <c r="C1115" t="s">
        <v>777</v>
      </c>
      <c r="D1115" t="s">
        <v>1703</v>
      </c>
      <c r="E1115">
        <v>4</v>
      </c>
      <c r="F1115" t="s">
        <v>13829</v>
      </c>
      <c r="G1115">
        <v>1</v>
      </c>
      <c r="H1115" t="s">
        <v>8278</v>
      </c>
      <c r="I1115">
        <v>1</v>
      </c>
      <c r="J1115" t="s">
        <v>13769</v>
      </c>
      <c r="K1115" t="s">
        <v>13781</v>
      </c>
      <c r="L1115">
        <v>270103</v>
      </c>
      <c r="M1115" t="s">
        <v>13539</v>
      </c>
      <c r="N1115">
        <v>270103008</v>
      </c>
      <c r="O1115" t="s">
        <v>13734</v>
      </c>
      <c r="P1115">
        <v>3794.1540512234601</v>
      </c>
      <c r="Q1115">
        <v>1053.6009958540883</v>
      </c>
      <c r="R1115">
        <v>4501.0357174100509</v>
      </c>
    </row>
    <row r="1116" spans="1:18" x14ac:dyDescent="0.25">
      <c r="A1116">
        <v>10</v>
      </c>
      <c r="B1116">
        <v>10203</v>
      </c>
      <c r="C1116" t="s">
        <v>777</v>
      </c>
      <c r="D1116" t="s">
        <v>1706</v>
      </c>
      <c r="E1116">
        <v>1</v>
      </c>
      <c r="F1116" t="s">
        <v>13826</v>
      </c>
      <c r="G1116">
        <v>1</v>
      </c>
      <c r="H1116" t="s">
        <v>8278</v>
      </c>
      <c r="I1116">
        <v>1</v>
      </c>
      <c r="J1116" t="s">
        <v>13769</v>
      </c>
      <c r="K1116" t="s">
        <v>13770</v>
      </c>
      <c r="L1116">
        <v>270103</v>
      </c>
      <c r="M1116" t="s">
        <v>13539</v>
      </c>
      <c r="N1116">
        <v>270103008</v>
      </c>
      <c r="O1116" t="s">
        <v>13734</v>
      </c>
      <c r="P1116">
        <v>0</v>
      </c>
      <c r="Q1116">
        <v>33964.85331385849</v>
      </c>
      <c r="R1116">
        <v>0</v>
      </c>
    </row>
    <row r="1117" spans="1:18" x14ac:dyDescent="0.25">
      <c r="A1117">
        <v>10</v>
      </c>
      <c r="B1117">
        <v>10203</v>
      </c>
      <c r="C1117" t="s">
        <v>777</v>
      </c>
      <c r="D1117" t="s">
        <v>1706</v>
      </c>
      <c r="E1117">
        <v>1</v>
      </c>
      <c r="F1117" t="s">
        <v>13826</v>
      </c>
      <c r="G1117">
        <v>1</v>
      </c>
      <c r="H1117" t="s">
        <v>8278</v>
      </c>
      <c r="I1117">
        <v>1</v>
      </c>
      <c r="J1117" t="s">
        <v>13769</v>
      </c>
      <c r="K1117" t="s">
        <v>13771</v>
      </c>
      <c r="L1117">
        <v>270103</v>
      </c>
      <c r="M1117" t="s">
        <v>13539</v>
      </c>
      <c r="N1117">
        <v>270103008</v>
      </c>
      <c r="O1117" t="s">
        <v>13734</v>
      </c>
      <c r="P1117">
        <v>0</v>
      </c>
      <c r="Q1117">
        <v>2959.2959445177771</v>
      </c>
      <c r="R1117">
        <v>0</v>
      </c>
    </row>
    <row r="1118" spans="1:18" x14ac:dyDescent="0.25">
      <c r="A1118">
        <v>10</v>
      </c>
      <c r="B1118">
        <v>10203</v>
      </c>
      <c r="C1118" t="s">
        <v>777</v>
      </c>
      <c r="D1118" t="s">
        <v>1706</v>
      </c>
      <c r="E1118">
        <v>2</v>
      </c>
      <c r="F1118" t="s">
        <v>13827</v>
      </c>
      <c r="G1118">
        <v>2</v>
      </c>
      <c r="H1118" t="s">
        <v>13773</v>
      </c>
      <c r="I1118">
        <v>1</v>
      </c>
      <c r="J1118" t="s">
        <v>13769</v>
      </c>
      <c r="K1118" t="s">
        <v>13774</v>
      </c>
      <c r="L1118">
        <v>270103</v>
      </c>
      <c r="M1118" t="s">
        <v>13539</v>
      </c>
      <c r="N1118">
        <v>270103008</v>
      </c>
      <c r="O1118" t="s">
        <v>13734</v>
      </c>
      <c r="P1118">
        <v>0</v>
      </c>
      <c r="Q1118">
        <v>33964.85331385849</v>
      </c>
      <c r="R1118">
        <v>0</v>
      </c>
    </row>
    <row r="1119" spans="1:18" x14ac:dyDescent="0.25">
      <c r="A1119">
        <v>10</v>
      </c>
      <c r="B1119">
        <v>10203</v>
      </c>
      <c r="C1119" t="s">
        <v>777</v>
      </c>
      <c r="D1119" t="s">
        <v>1706</v>
      </c>
      <c r="E1119">
        <v>2</v>
      </c>
      <c r="F1119" t="s">
        <v>13827</v>
      </c>
      <c r="G1119">
        <v>2</v>
      </c>
      <c r="H1119" t="s">
        <v>13773</v>
      </c>
      <c r="I1119">
        <v>1</v>
      </c>
      <c r="J1119" t="s">
        <v>13769</v>
      </c>
      <c r="K1119" t="s">
        <v>13775</v>
      </c>
      <c r="L1119">
        <v>270103</v>
      </c>
      <c r="M1119" t="s">
        <v>13539</v>
      </c>
      <c r="N1119">
        <v>270103008</v>
      </c>
      <c r="O1119" t="s">
        <v>13734</v>
      </c>
      <c r="P1119">
        <v>0</v>
      </c>
      <c r="Q1119">
        <v>2959.2959445177771</v>
      </c>
      <c r="R1119">
        <v>0</v>
      </c>
    </row>
    <row r="1120" spans="1:18" x14ac:dyDescent="0.25">
      <c r="A1120">
        <v>10</v>
      </c>
      <c r="B1120">
        <v>10203</v>
      </c>
      <c r="C1120" t="s">
        <v>777</v>
      </c>
      <c r="D1120" t="s">
        <v>1706</v>
      </c>
      <c r="E1120">
        <v>3</v>
      </c>
      <c r="F1120" t="s">
        <v>13828</v>
      </c>
      <c r="G1120">
        <v>1</v>
      </c>
      <c r="H1120" t="s">
        <v>8278</v>
      </c>
      <c r="I1120">
        <v>1</v>
      </c>
      <c r="J1120" t="s">
        <v>13769</v>
      </c>
      <c r="K1120" t="s">
        <v>13777</v>
      </c>
      <c r="L1120">
        <v>270103</v>
      </c>
      <c r="M1120" t="s">
        <v>13539</v>
      </c>
      <c r="N1120">
        <v>270103008</v>
      </c>
      <c r="O1120" t="s">
        <v>13734</v>
      </c>
      <c r="P1120">
        <v>0</v>
      </c>
      <c r="Q1120">
        <v>36924.149258376267</v>
      </c>
      <c r="R1120">
        <v>0</v>
      </c>
    </row>
    <row r="1121" spans="1:18" x14ac:dyDescent="0.25">
      <c r="A1121">
        <v>10</v>
      </c>
      <c r="B1121">
        <v>10203</v>
      </c>
      <c r="C1121" t="s">
        <v>777</v>
      </c>
      <c r="D1121" t="s">
        <v>1706</v>
      </c>
      <c r="E1121">
        <v>4</v>
      </c>
      <c r="F1121" t="s">
        <v>13829</v>
      </c>
      <c r="G1121">
        <v>1</v>
      </c>
      <c r="H1121" t="s">
        <v>8278</v>
      </c>
      <c r="I1121">
        <v>1</v>
      </c>
      <c r="J1121" t="s">
        <v>13769</v>
      </c>
      <c r="K1121" t="s">
        <v>13780</v>
      </c>
      <c r="L1121">
        <v>270103</v>
      </c>
      <c r="M1121" t="s">
        <v>13539</v>
      </c>
      <c r="N1121">
        <v>270103008</v>
      </c>
      <c r="O1121" t="s">
        <v>13734</v>
      </c>
      <c r="P1121">
        <v>0</v>
      </c>
      <c r="Q1121">
        <v>33964.85331385849</v>
      </c>
      <c r="R1121">
        <v>0</v>
      </c>
    </row>
    <row r="1122" spans="1:18" x14ac:dyDescent="0.25">
      <c r="A1122">
        <v>10</v>
      </c>
      <c r="B1122">
        <v>10203</v>
      </c>
      <c r="C1122" t="s">
        <v>777</v>
      </c>
      <c r="D1122" t="s">
        <v>1706</v>
      </c>
      <c r="E1122">
        <v>4</v>
      </c>
      <c r="F1122" t="s">
        <v>13829</v>
      </c>
      <c r="G1122">
        <v>1</v>
      </c>
      <c r="H1122" t="s">
        <v>8278</v>
      </c>
      <c r="I1122">
        <v>1</v>
      </c>
      <c r="J1122" t="s">
        <v>13769</v>
      </c>
      <c r="K1122" t="s">
        <v>13781</v>
      </c>
      <c r="L1122">
        <v>270103</v>
      </c>
      <c r="M1122" t="s">
        <v>13539</v>
      </c>
      <c r="N1122">
        <v>270103008</v>
      </c>
      <c r="O1122" t="s">
        <v>13734</v>
      </c>
      <c r="P1122">
        <v>0</v>
      </c>
      <c r="Q1122">
        <v>2959.2959445177771</v>
      </c>
      <c r="R1122">
        <v>0</v>
      </c>
    </row>
    <row r="1123" spans="1:18" x14ac:dyDescent="0.25">
      <c r="A1123">
        <v>10</v>
      </c>
      <c r="B1123">
        <v>10205</v>
      </c>
      <c r="C1123" t="s">
        <v>777</v>
      </c>
      <c r="D1123" t="s">
        <v>1712</v>
      </c>
      <c r="E1123">
        <v>1</v>
      </c>
      <c r="F1123" t="s">
        <v>13826</v>
      </c>
      <c r="G1123">
        <v>1</v>
      </c>
      <c r="H1123" t="s">
        <v>8278</v>
      </c>
      <c r="I1123">
        <v>1</v>
      </c>
      <c r="J1123" t="s">
        <v>13769</v>
      </c>
      <c r="K1123" t="s">
        <v>13770</v>
      </c>
      <c r="L1123">
        <v>270103</v>
      </c>
      <c r="M1123" t="s">
        <v>13539</v>
      </c>
      <c r="N1123">
        <v>270103008</v>
      </c>
      <c r="O1123" t="s">
        <v>13734</v>
      </c>
      <c r="P1123">
        <v>0</v>
      </c>
      <c r="Q1123">
        <v>26782.62421253576</v>
      </c>
      <c r="R1123">
        <v>0</v>
      </c>
    </row>
    <row r="1124" spans="1:18" x14ac:dyDescent="0.25">
      <c r="A1124">
        <v>10</v>
      </c>
      <c r="B1124">
        <v>10205</v>
      </c>
      <c r="C1124" t="s">
        <v>777</v>
      </c>
      <c r="D1124" t="s">
        <v>1712</v>
      </c>
      <c r="E1124">
        <v>2</v>
      </c>
      <c r="F1124" t="s">
        <v>13827</v>
      </c>
      <c r="G1124">
        <v>2</v>
      </c>
      <c r="H1124" t="s">
        <v>13773</v>
      </c>
      <c r="I1124">
        <v>1</v>
      </c>
      <c r="J1124" t="s">
        <v>13769</v>
      </c>
      <c r="K1124" t="s">
        <v>13774</v>
      </c>
      <c r="L1124">
        <v>270103</v>
      </c>
      <c r="M1124" t="s">
        <v>13539</v>
      </c>
      <c r="N1124">
        <v>270103008</v>
      </c>
      <c r="O1124" t="s">
        <v>13734</v>
      </c>
      <c r="P1124">
        <v>0</v>
      </c>
      <c r="Q1124">
        <v>26782.62421253576</v>
      </c>
      <c r="R1124">
        <v>0</v>
      </c>
    </row>
    <row r="1125" spans="1:18" x14ac:dyDescent="0.25">
      <c r="A1125">
        <v>10</v>
      </c>
      <c r="B1125">
        <v>10205</v>
      </c>
      <c r="C1125" t="s">
        <v>777</v>
      </c>
      <c r="D1125" t="s">
        <v>1712</v>
      </c>
      <c r="E1125">
        <v>3</v>
      </c>
      <c r="F1125" t="s">
        <v>13828</v>
      </c>
      <c r="G1125">
        <v>1</v>
      </c>
      <c r="H1125" t="s">
        <v>8278</v>
      </c>
      <c r="I1125">
        <v>1</v>
      </c>
      <c r="J1125" t="s">
        <v>13769</v>
      </c>
      <c r="K1125" t="s">
        <v>13777</v>
      </c>
      <c r="L1125">
        <v>270103</v>
      </c>
      <c r="M1125" t="s">
        <v>13539</v>
      </c>
      <c r="N1125">
        <v>270103008</v>
      </c>
      <c r="O1125" t="s">
        <v>13734</v>
      </c>
      <c r="P1125">
        <v>0</v>
      </c>
      <c r="Q1125">
        <v>26782.62421253576</v>
      </c>
      <c r="R1125">
        <v>0</v>
      </c>
    </row>
    <row r="1126" spans="1:18" x14ac:dyDescent="0.25">
      <c r="A1126">
        <v>10</v>
      </c>
      <c r="B1126">
        <v>10205</v>
      </c>
      <c r="C1126" t="s">
        <v>777</v>
      </c>
      <c r="D1126" t="s">
        <v>1712</v>
      </c>
      <c r="E1126">
        <v>4</v>
      </c>
      <c r="F1126" t="s">
        <v>13829</v>
      </c>
      <c r="G1126">
        <v>1</v>
      </c>
      <c r="H1126" t="s">
        <v>8278</v>
      </c>
      <c r="I1126">
        <v>1</v>
      </c>
      <c r="J1126" t="s">
        <v>13769</v>
      </c>
      <c r="K1126" t="s">
        <v>13780</v>
      </c>
      <c r="L1126">
        <v>270103</v>
      </c>
      <c r="M1126" t="s">
        <v>13539</v>
      </c>
      <c r="N1126">
        <v>270103008</v>
      </c>
      <c r="O1126" t="s">
        <v>13734</v>
      </c>
      <c r="P1126">
        <v>0</v>
      </c>
      <c r="Q1126">
        <v>26782.62421253576</v>
      </c>
      <c r="R1126">
        <v>0</v>
      </c>
    </row>
    <row r="1127" spans="1:18" x14ac:dyDescent="0.25">
      <c r="A1127">
        <v>10</v>
      </c>
      <c r="B1127">
        <v>10208</v>
      </c>
      <c r="C1127" t="s">
        <v>777</v>
      </c>
      <c r="D1127" t="s">
        <v>10710</v>
      </c>
      <c r="E1127">
        <v>1</v>
      </c>
      <c r="F1127" t="s">
        <v>13826</v>
      </c>
      <c r="G1127">
        <v>1</v>
      </c>
      <c r="H1127" t="s">
        <v>8278</v>
      </c>
      <c r="I1127">
        <v>1</v>
      </c>
      <c r="J1127" t="s">
        <v>13769</v>
      </c>
      <c r="K1127" t="s">
        <v>13770</v>
      </c>
      <c r="L1127">
        <v>270103</v>
      </c>
      <c r="M1127" t="s">
        <v>13539</v>
      </c>
      <c r="N1127">
        <v>270103008</v>
      </c>
      <c r="O1127" t="s">
        <v>13734</v>
      </c>
      <c r="P1127">
        <v>0</v>
      </c>
      <c r="Q1127">
        <v>28431.966463606375</v>
      </c>
      <c r="R1127">
        <v>0</v>
      </c>
    </row>
    <row r="1128" spans="1:18" x14ac:dyDescent="0.25">
      <c r="A1128">
        <v>10</v>
      </c>
      <c r="B1128">
        <v>10208</v>
      </c>
      <c r="C1128" t="s">
        <v>777</v>
      </c>
      <c r="D1128" t="s">
        <v>10710</v>
      </c>
      <c r="E1128">
        <v>1</v>
      </c>
      <c r="F1128" t="s">
        <v>13826</v>
      </c>
      <c r="G1128">
        <v>1</v>
      </c>
      <c r="H1128" t="s">
        <v>8278</v>
      </c>
      <c r="I1128">
        <v>1</v>
      </c>
      <c r="J1128" t="s">
        <v>13769</v>
      </c>
      <c r="K1128" t="s">
        <v>13771</v>
      </c>
      <c r="L1128">
        <v>270103</v>
      </c>
      <c r="M1128" t="s">
        <v>13539</v>
      </c>
      <c r="N1128">
        <v>270103008</v>
      </c>
      <c r="O1128" t="s">
        <v>13734</v>
      </c>
      <c r="P1128">
        <v>0</v>
      </c>
      <c r="Q1128">
        <v>6115.6531808133623</v>
      </c>
      <c r="R1128">
        <v>0</v>
      </c>
    </row>
    <row r="1129" spans="1:18" x14ac:dyDescent="0.25">
      <c r="A1129">
        <v>10</v>
      </c>
      <c r="B1129">
        <v>10208</v>
      </c>
      <c r="C1129" t="s">
        <v>777</v>
      </c>
      <c r="D1129" t="s">
        <v>10710</v>
      </c>
      <c r="E1129">
        <v>2</v>
      </c>
      <c r="F1129" t="s">
        <v>13827</v>
      </c>
      <c r="G1129">
        <v>2</v>
      </c>
      <c r="H1129" t="s">
        <v>13773</v>
      </c>
      <c r="I1129">
        <v>1</v>
      </c>
      <c r="J1129" t="s">
        <v>13769</v>
      </c>
      <c r="K1129" t="s">
        <v>13774</v>
      </c>
      <c r="L1129">
        <v>270103</v>
      </c>
      <c r="M1129" t="s">
        <v>13539</v>
      </c>
      <c r="N1129">
        <v>270103008</v>
      </c>
      <c r="O1129" t="s">
        <v>13734</v>
      </c>
      <c r="P1129">
        <v>0</v>
      </c>
      <c r="Q1129">
        <v>28431.966463606375</v>
      </c>
      <c r="R1129">
        <v>0</v>
      </c>
    </row>
    <row r="1130" spans="1:18" x14ac:dyDescent="0.25">
      <c r="A1130">
        <v>10</v>
      </c>
      <c r="B1130">
        <v>10208</v>
      </c>
      <c r="C1130" t="s">
        <v>777</v>
      </c>
      <c r="D1130" t="s">
        <v>10710</v>
      </c>
      <c r="E1130">
        <v>2</v>
      </c>
      <c r="F1130" t="s">
        <v>13827</v>
      </c>
      <c r="G1130">
        <v>2</v>
      </c>
      <c r="H1130" t="s">
        <v>13773</v>
      </c>
      <c r="I1130">
        <v>1</v>
      </c>
      <c r="J1130" t="s">
        <v>13769</v>
      </c>
      <c r="K1130" t="s">
        <v>13775</v>
      </c>
      <c r="L1130">
        <v>270103</v>
      </c>
      <c r="M1130" t="s">
        <v>13539</v>
      </c>
      <c r="N1130">
        <v>270103008</v>
      </c>
      <c r="O1130" t="s">
        <v>13734</v>
      </c>
      <c r="P1130">
        <v>0</v>
      </c>
      <c r="Q1130">
        <v>6115.6531808133623</v>
      </c>
      <c r="R1130">
        <v>0</v>
      </c>
    </row>
    <row r="1131" spans="1:18" x14ac:dyDescent="0.25">
      <c r="A1131">
        <v>10</v>
      </c>
      <c r="B1131">
        <v>10208</v>
      </c>
      <c r="C1131" t="s">
        <v>777</v>
      </c>
      <c r="D1131" t="s">
        <v>10710</v>
      </c>
      <c r="E1131">
        <v>3</v>
      </c>
      <c r="F1131" t="s">
        <v>13828</v>
      </c>
      <c r="G1131">
        <v>1</v>
      </c>
      <c r="H1131" t="s">
        <v>8278</v>
      </c>
      <c r="I1131">
        <v>1</v>
      </c>
      <c r="J1131" t="s">
        <v>13769</v>
      </c>
      <c r="K1131" t="s">
        <v>13777</v>
      </c>
      <c r="L1131">
        <v>270103</v>
      </c>
      <c r="M1131" t="s">
        <v>13539</v>
      </c>
      <c r="N1131">
        <v>270103008</v>
      </c>
      <c r="O1131" t="s">
        <v>13734</v>
      </c>
      <c r="P1131">
        <v>0</v>
      </c>
      <c r="Q1131">
        <v>34547.619644419741</v>
      </c>
      <c r="R1131">
        <v>0</v>
      </c>
    </row>
    <row r="1132" spans="1:18" x14ac:dyDescent="0.25">
      <c r="A1132">
        <v>10</v>
      </c>
      <c r="B1132">
        <v>10208</v>
      </c>
      <c r="C1132" t="s">
        <v>777</v>
      </c>
      <c r="D1132" t="s">
        <v>10710</v>
      </c>
      <c r="E1132">
        <v>4</v>
      </c>
      <c r="F1132" t="s">
        <v>13829</v>
      </c>
      <c r="G1132">
        <v>1</v>
      </c>
      <c r="H1132" t="s">
        <v>8278</v>
      </c>
      <c r="I1132">
        <v>1</v>
      </c>
      <c r="J1132" t="s">
        <v>13769</v>
      </c>
      <c r="K1132" t="s">
        <v>13780</v>
      </c>
      <c r="L1132">
        <v>270103</v>
      </c>
      <c r="M1132" t="s">
        <v>13539</v>
      </c>
      <c r="N1132">
        <v>270103008</v>
      </c>
      <c r="O1132" t="s">
        <v>13734</v>
      </c>
      <c r="P1132">
        <v>0</v>
      </c>
      <c r="Q1132">
        <v>28431.966463606375</v>
      </c>
      <c r="R1132">
        <v>0</v>
      </c>
    </row>
    <row r="1133" spans="1:18" x14ac:dyDescent="0.25">
      <c r="A1133">
        <v>10</v>
      </c>
      <c r="B1133">
        <v>10208</v>
      </c>
      <c r="C1133" t="s">
        <v>777</v>
      </c>
      <c r="D1133" t="s">
        <v>10710</v>
      </c>
      <c r="E1133">
        <v>4</v>
      </c>
      <c r="F1133" t="s">
        <v>13829</v>
      </c>
      <c r="G1133">
        <v>1</v>
      </c>
      <c r="H1133" t="s">
        <v>8278</v>
      </c>
      <c r="I1133">
        <v>1</v>
      </c>
      <c r="J1133" t="s">
        <v>13769</v>
      </c>
      <c r="K1133" t="s">
        <v>13781</v>
      </c>
      <c r="L1133">
        <v>270103</v>
      </c>
      <c r="M1133" t="s">
        <v>13539</v>
      </c>
      <c r="N1133">
        <v>270103008</v>
      </c>
      <c r="O1133" t="s">
        <v>13734</v>
      </c>
      <c r="P1133">
        <v>0</v>
      </c>
      <c r="Q1133">
        <v>6115.6531808133623</v>
      </c>
      <c r="R1133">
        <v>0</v>
      </c>
    </row>
    <row r="1134" spans="1:18" x14ac:dyDescent="0.25">
      <c r="A1134">
        <v>10</v>
      </c>
      <c r="B1134">
        <v>10209</v>
      </c>
      <c r="C1134" t="s">
        <v>777</v>
      </c>
      <c r="D1134" t="s">
        <v>1724</v>
      </c>
      <c r="E1134">
        <v>1</v>
      </c>
      <c r="F1134" t="s">
        <v>13826</v>
      </c>
      <c r="G1134">
        <v>1</v>
      </c>
      <c r="H1134" t="s">
        <v>8278</v>
      </c>
      <c r="I1134">
        <v>1</v>
      </c>
      <c r="J1134" t="s">
        <v>13769</v>
      </c>
      <c r="K1134" t="s">
        <v>13770</v>
      </c>
      <c r="L1134">
        <v>270103</v>
      </c>
      <c r="M1134" t="s">
        <v>13539</v>
      </c>
      <c r="N1134">
        <v>270103008</v>
      </c>
      <c r="O1134" t="s">
        <v>13734</v>
      </c>
      <c r="P1134">
        <v>0</v>
      </c>
      <c r="Q1134">
        <v>5069.4569506567168</v>
      </c>
      <c r="R1134">
        <v>0</v>
      </c>
    </row>
    <row r="1135" spans="1:18" x14ac:dyDescent="0.25">
      <c r="A1135">
        <v>10</v>
      </c>
      <c r="B1135">
        <v>10209</v>
      </c>
      <c r="C1135" t="s">
        <v>777</v>
      </c>
      <c r="D1135" t="s">
        <v>1724</v>
      </c>
      <c r="E1135">
        <v>1</v>
      </c>
      <c r="F1135" t="s">
        <v>13826</v>
      </c>
      <c r="G1135">
        <v>1</v>
      </c>
      <c r="H1135" t="s">
        <v>8278</v>
      </c>
      <c r="I1135">
        <v>1</v>
      </c>
      <c r="J1135" t="s">
        <v>13769</v>
      </c>
      <c r="K1135" t="s">
        <v>13771</v>
      </c>
      <c r="L1135">
        <v>270103</v>
      </c>
      <c r="M1135" t="s">
        <v>13539</v>
      </c>
      <c r="N1135">
        <v>270103008</v>
      </c>
      <c r="O1135" t="s">
        <v>13734</v>
      </c>
      <c r="P1135">
        <v>0</v>
      </c>
      <c r="Q1135">
        <v>27860.260473150232</v>
      </c>
      <c r="R1135">
        <v>0</v>
      </c>
    </row>
    <row r="1136" spans="1:18" x14ac:dyDescent="0.25">
      <c r="A1136">
        <v>10</v>
      </c>
      <c r="B1136">
        <v>10209</v>
      </c>
      <c r="C1136" t="s">
        <v>777</v>
      </c>
      <c r="D1136" t="s">
        <v>1724</v>
      </c>
      <c r="E1136">
        <v>2</v>
      </c>
      <c r="F1136" t="s">
        <v>13827</v>
      </c>
      <c r="G1136">
        <v>2</v>
      </c>
      <c r="H1136" t="s">
        <v>13773</v>
      </c>
      <c r="I1136">
        <v>1</v>
      </c>
      <c r="J1136" t="s">
        <v>13769</v>
      </c>
      <c r="K1136" t="s">
        <v>13774</v>
      </c>
      <c r="L1136">
        <v>270103</v>
      </c>
      <c r="M1136" t="s">
        <v>13539</v>
      </c>
      <c r="N1136">
        <v>270103008</v>
      </c>
      <c r="O1136" t="s">
        <v>13734</v>
      </c>
      <c r="P1136">
        <v>0</v>
      </c>
      <c r="Q1136">
        <v>5069.4569506567168</v>
      </c>
      <c r="R1136">
        <v>0</v>
      </c>
    </row>
    <row r="1137" spans="1:18" x14ac:dyDescent="0.25">
      <c r="A1137">
        <v>10</v>
      </c>
      <c r="B1137">
        <v>10209</v>
      </c>
      <c r="C1137" t="s">
        <v>777</v>
      </c>
      <c r="D1137" t="s">
        <v>1724</v>
      </c>
      <c r="E1137">
        <v>2</v>
      </c>
      <c r="F1137" t="s">
        <v>13827</v>
      </c>
      <c r="G1137">
        <v>2</v>
      </c>
      <c r="H1137" t="s">
        <v>13773</v>
      </c>
      <c r="I1137">
        <v>1</v>
      </c>
      <c r="J1137" t="s">
        <v>13769</v>
      </c>
      <c r="K1137" t="s">
        <v>13775</v>
      </c>
      <c r="L1137">
        <v>270103</v>
      </c>
      <c r="M1137" t="s">
        <v>13539</v>
      </c>
      <c r="N1137">
        <v>270103008</v>
      </c>
      <c r="O1137" t="s">
        <v>13734</v>
      </c>
      <c r="P1137">
        <v>0</v>
      </c>
      <c r="Q1137">
        <v>27860.260473150232</v>
      </c>
      <c r="R1137">
        <v>0</v>
      </c>
    </row>
    <row r="1138" spans="1:18" x14ac:dyDescent="0.25">
      <c r="A1138">
        <v>10</v>
      </c>
      <c r="B1138">
        <v>10209</v>
      </c>
      <c r="C1138" t="s">
        <v>777</v>
      </c>
      <c r="D1138" t="s">
        <v>1724</v>
      </c>
      <c r="E1138">
        <v>3</v>
      </c>
      <c r="F1138" t="s">
        <v>13828</v>
      </c>
      <c r="G1138">
        <v>1</v>
      </c>
      <c r="H1138" t="s">
        <v>8278</v>
      </c>
      <c r="I1138">
        <v>1</v>
      </c>
      <c r="J1138" t="s">
        <v>13769</v>
      </c>
      <c r="K1138" t="s">
        <v>13777</v>
      </c>
      <c r="L1138">
        <v>270103</v>
      </c>
      <c r="M1138" t="s">
        <v>13539</v>
      </c>
      <c r="N1138">
        <v>270103008</v>
      </c>
      <c r="O1138" t="s">
        <v>13734</v>
      </c>
      <c r="P1138">
        <v>0</v>
      </c>
      <c r="Q1138">
        <v>28928.378345942099</v>
      </c>
      <c r="R1138">
        <v>0</v>
      </c>
    </row>
    <row r="1139" spans="1:18" x14ac:dyDescent="0.25">
      <c r="A1139">
        <v>10</v>
      </c>
      <c r="B1139">
        <v>10209</v>
      </c>
      <c r="C1139" t="s">
        <v>777</v>
      </c>
      <c r="D1139" t="s">
        <v>1724</v>
      </c>
      <c r="E1139">
        <v>3</v>
      </c>
      <c r="F1139" t="s">
        <v>13828</v>
      </c>
      <c r="G1139">
        <v>1</v>
      </c>
      <c r="H1139" t="s">
        <v>8278</v>
      </c>
      <c r="I1139">
        <v>1</v>
      </c>
      <c r="J1139" t="s">
        <v>13769</v>
      </c>
      <c r="K1139" t="s">
        <v>13778</v>
      </c>
      <c r="L1139">
        <v>270103</v>
      </c>
      <c r="M1139" t="s">
        <v>13539</v>
      </c>
      <c r="N1139">
        <v>270103008</v>
      </c>
      <c r="O1139" t="s">
        <v>13734</v>
      </c>
      <c r="P1139">
        <v>0</v>
      </c>
      <c r="Q1139">
        <v>4001.3390778648513</v>
      </c>
      <c r="R1139">
        <v>0</v>
      </c>
    </row>
    <row r="1140" spans="1:18" x14ac:dyDescent="0.25">
      <c r="A1140">
        <v>10</v>
      </c>
      <c r="B1140">
        <v>10209</v>
      </c>
      <c r="C1140" t="s">
        <v>777</v>
      </c>
      <c r="D1140" t="s">
        <v>1724</v>
      </c>
      <c r="E1140">
        <v>4</v>
      </c>
      <c r="F1140" t="s">
        <v>13829</v>
      </c>
      <c r="G1140">
        <v>1</v>
      </c>
      <c r="H1140" t="s">
        <v>8278</v>
      </c>
      <c r="I1140">
        <v>1</v>
      </c>
      <c r="J1140" t="s">
        <v>13769</v>
      </c>
      <c r="K1140" t="s">
        <v>13780</v>
      </c>
      <c r="L1140">
        <v>270103</v>
      </c>
      <c r="M1140" t="s">
        <v>13539</v>
      </c>
      <c r="N1140">
        <v>270103008</v>
      </c>
      <c r="O1140" t="s">
        <v>13734</v>
      </c>
      <c r="P1140">
        <v>0</v>
      </c>
      <c r="Q1140">
        <v>5069.4569506567168</v>
      </c>
      <c r="R1140">
        <v>0</v>
      </c>
    </row>
    <row r="1141" spans="1:18" x14ac:dyDescent="0.25">
      <c r="A1141">
        <v>10</v>
      </c>
      <c r="B1141">
        <v>10209</v>
      </c>
      <c r="C1141" t="s">
        <v>777</v>
      </c>
      <c r="D1141" t="s">
        <v>1724</v>
      </c>
      <c r="E1141">
        <v>4</v>
      </c>
      <c r="F1141" t="s">
        <v>13829</v>
      </c>
      <c r="G1141">
        <v>1</v>
      </c>
      <c r="H1141" t="s">
        <v>8278</v>
      </c>
      <c r="I1141">
        <v>1</v>
      </c>
      <c r="J1141" t="s">
        <v>13769</v>
      </c>
      <c r="K1141" t="s">
        <v>13781</v>
      </c>
      <c r="L1141">
        <v>270103</v>
      </c>
      <c r="M1141" t="s">
        <v>13539</v>
      </c>
      <c r="N1141">
        <v>270103008</v>
      </c>
      <c r="O1141" t="s">
        <v>13734</v>
      </c>
      <c r="P1141">
        <v>0</v>
      </c>
      <c r="Q1141">
        <v>27860.260473150232</v>
      </c>
      <c r="R1141">
        <v>0</v>
      </c>
    </row>
    <row r="1142" spans="1:18" x14ac:dyDescent="0.25">
      <c r="A1142">
        <v>10</v>
      </c>
      <c r="B1142">
        <v>10210</v>
      </c>
      <c r="C1142" t="s">
        <v>777</v>
      </c>
      <c r="D1142" t="s">
        <v>1727</v>
      </c>
      <c r="E1142">
        <v>1</v>
      </c>
      <c r="F1142" t="s">
        <v>13826</v>
      </c>
      <c r="G1142">
        <v>1</v>
      </c>
      <c r="H1142" t="s">
        <v>8278</v>
      </c>
      <c r="I1142">
        <v>1</v>
      </c>
      <c r="J1142" t="s">
        <v>13769</v>
      </c>
      <c r="K1142" t="s">
        <v>13770</v>
      </c>
      <c r="L1142">
        <v>270103</v>
      </c>
      <c r="M1142" t="s">
        <v>13539</v>
      </c>
      <c r="N1142">
        <v>270103008</v>
      </c>
      <c r="O1142" t="s">
        <v>13734</v>
      </c>
      <c r="P1142">
        <v>0</v>
      </c>
      <c r="Q1142">
        <v>19332.426478333695</v>
      </c>
      <c r="R1142">
        <v>0</v>
      </c>
    </row>
    <row r="1143" spans="1:18" x14ac:dyDescent="0.25">
      <c r="A1143">
        <v>10</v>
      </c>
      <c r="B1143">
        <v>10210</v>
      </c>
      <c r="C1143" t="s">
        <v>777</v>
      </c>
      <c r="D1143" t="s">
        <v>1727</v>
      </c>
      <c r="E1143">
        <v>2</v>
      </c>
      <c r="F1143" t="s">
        <v>13827</v>
      </c>
      <c r="G1143">
        <v>2</v>
      </c>
      <c r="H1143" t="s">
        <v>13773</v>
      </c>
      <c r="I1143">
        <v>1</v>
      </c>
      <c r="J1143" t="s">
        <v>13769</v>
      </c>
      <c r="K1143" t="s">
        <v>13774</v>
      </c>
      <c r="L1143">
        <v>270103</v>
      </c>
      <c r="M1143" t="s">
        <v>13539</v>
      </c>
      <c r="N1143">
        <v>270103008</v>
      </c>
      <c r="O1143" t="s">
        <v>13734</v>
      </c>
      <c r="P1143">
        <v>0</v>
      </c>
      <c r="Q1143">
        <v>19332.426478333695</v>
      </c>
      <c r="R1143">
        <v>0</v>
      </c>
    </row>
    <row r="1144" spans="1:18" x14ac:dyDescent="0.25">
      <c r="A1144">
        <v>10</v>
      </c>
      <c r="B1144">
        <v>10210</v>
      </c>
      <c r="C1144" t="s">
        <v>777</v>
      </c>
      <c r="D1144" t="s">
        <v>1727</v>
      </c>
      <c r="E1144">
        <v>3</v>
      </c>
      <c r="F1144" t="s">
        <v>13828</v>
      </c>
      <c r="G1144">
        <v>1</v>
      </c>
      <c r="H1144" t="s">
        <v>8278</v>
      </c>
      <c r="I1144">
        <v>1</v>
      </c>
      <c r="J1144" t="s">
        <v>13769</v>
      </c>
      <c r="K1144" t="s">
        <v>13777</v>
      </c>
      <c r="L1144">
        <v>270103</v>
      </c>
      <c r="M1144" t="s">
        <v>13539</v>
      </c>
      <c r="N1144">
        <v>270103008</v>
      </c>
      <c r="O1144" t="s">
        <v>13734</v>
      </c>
      <c r="P1144">
        <v>0</v>
      </c>
      <c r="Q1144">
        <v>19332.426478333695</v>
      </c>
      <c r="R1144">
        <v>0</v>
      </c>
    </row>
    <row r="1145" spans="1:18" x14ac:dyDescent="0.25">
      <c r="A1145">
        <v>10</v>
      </c>
      <c r="B1145">
        <v>10210</v>
      </c>
      <c r="C1145" t="s">
        <v>777</v>
      </c>
      <c r="D1145" t="s">
        <v>1727</v>
      </c>
      <c r="E1145">
        <v>4</v>
      </c>
      <c r="F1145" t="s">
        <v>13829</v>
      </c>
      <c r="G1145">
        <v>1</v>
      </c>
      <c r="H1145" t="s">
        <v>8278</v>
      </c>
      <c r="I1145">
        <v>1</v>
      </c>
      <c r="J1145" t="s">
        <v>13769</v>
      </c>
      <c r="K1145" t="s">
        <v>13780</v>
      </c>
      <c r="L1145">
        <v>270103</v>
      </c>
      <c r="M1145" t="s">
        <v>13539</v>
      </c>
      <c r="N1145">
        <v>270103008</v>
      </c>
      <c r="O1145" t="s">
        <v>13734</v>
      </c>
      <c r="P1145">
        <v>0</v>
      </c>
      <c r="Q1145">
        <v>19332.426478333695</v>
      </c>
      <c r="R1145">
        <v>0</v>
      </c>
    </row>
    <row r="1146" spans="1:18" x14ac:dyDescent="0.25">
      <c r="A1146">
        <v>10</v>
      </c>
      <c r="B1146">
        <v>10301</v>
      </c>
      <c r="C1146" t="s">
        <v>777</v>
      </c>
      <c r="D1146" t="s">
        <v>1730</v>
      </c>
      <c r="E1146">
        <v>1</v>
      </c>
      <c r="F1146" t="s">
        <v>13826</v>
      </c>
      <c r="G1146">
        <v>1</v>
      </c>
      <c r="H1146" t="s">
        <v>8278</v>
      </c>
      <c r="I1146">
        <v>1</v>
      </c>
      <c r="J1146" t="s">
        <v>13769</v>
      </c>
      <c r="K1146" t="s">
        <v>13770</v>
      </c>
      <c r="L1146">
        <v>270103</v>
      </c>
      <c r="M1146" t="s">
        <v>13539</v>
      </c>
      <c r="N1146">
        <v>270103008</v>
      </c>
      <c r="O1146" t="s">
        <v>13734</v>
      </c>
      <c r="P1146">
        <v>23298.126683412524</v>
      </c>
      <c r="Q1146">
        <v>29543.909277299848</v>
      </c>
      <c r="R1146">
        <v>23595.478517993506</v>
      </c>
    </row>
    <row r="1147" spans="1:18" x14ac:dyDescent="0.25">
      <c r="A1147">
        <v>10</v>
      </c>
      <c r="B1147">
        <v>10301</v>
      </c>
      <c r="C1147" t="s">
        <v>777</v>
      </c>
      <c r="D1147" t="s">
        <v>1730</v>
      </c>
      <c r="E1147">
        <v>1</v>
      </c>
      <c r="F1147" t="s">
        <v>13826</v>
      </c>
      <c r="G1147">
        <v>1</v>
      </c>
      <c r="H1147" t="s">
        <v>8278</v>
      </c>
      <c r="I1147">
        <v>1</v>
      </c>
      <c r="J1147" t="s">
        <v>13769</v>
      </c>
      <c r="K1147" t="s">
        <v>13771</v>
      </c>
      <c r="L1147">
        <v>270103</v>
      </c>
      <c r="M1147" t="s">
        <v>13539</v>
      </c>
      <c r="N1147">
        <v>270103008</v>
      </c>
      <c r="O1147" t="s">
        <v>13734</v>
      </c>
      <c r="P1147">
        <v>4531.0655812123596</v>
      </c>
      <c r="Q1147">
        <v>2318.7967821893094</v>
      </c>
      <c r="R1147">
        <v>7265.373243659571</v>
      </c>
    </row>
    <row r="1148" spans="1:18" x14ac:dyDescent="0.25">
      <c r="A1148">
        <v>10</v>
      </c>
      <c r="B1148">
        <v>10301</v>
      </c>
      <c r="C1148" t="s">
        <v>777</v>
      </c>
      <c r="D1148" t="s">
        <v>1730</v>
      </c>
      <c r="E1148">
        <v>2</v>
      </c>
      <c r="F1148" t="s">
        <v>13827</v>
      </c>
      <c r="G1148">
        <v>2</v>
      </c>
      <c r="H1148" t="s">
        <v>13773</v>
      </c>
      <c r="I1148">
        <v>1</v>
      </c>
      <c r="J1148" t="s">
        <v>13769</v>
      </c>
      <c r="K1148" t="s">
        <v>13782</v>
      </c>
      <c r="L1148">
        <v>270103</v>
      </c>
      <c r="M1148" t="s">
        <v>13539</v>
      </c>
      <c r="N1148">
        <v>270103008</v>
      </c>
      <c r="O1148" t="s">
        <v>13734</v>
      </c>
      <c r="P1148">
        <v>0</v>
      </c>
      <c r="Q1148">
        <v>0</v>
      </c>
      <c r="R1148">
        <v>532.98541029929072</v>
      </c>
    </row>
    <row r="1149" spans="1:18" x14ac:dyDescent="0.25">
      <c r="A1149">
        <v>10</v>
      </c>
      <c r="B1149">
        <v>10301</v>
      </c>
      <c r="C1149" t="s">
        <v>777</v>
      </c>
      <c r="D1149" t="s">
        <v>1730</v>
      </c>
      <c r="E1149">
        <v>2</v>
      </c>
      <c r="F1149" t="s">
        <v>13827</v>
      </c>
      <c r="G1149">
        <v>2</v>
      </c>
      <c r="H1149" t="s">
        <v>13773</v>
      </c>
      <c r="I1149">
        <v>1</v>
      </c>
      <c r="J1149" t="s">
        <v>13769</v>
      </c>
      <c r="K1149" t="s">
        <v>13774</v>
      </c>
      <c r="L1149">
        <v>270103</v>
      </c>
      <c r="M1149" t="s">
        <v>13539</v>
      </c>
      <c r="N1149">
        <v>270103008</v>
      </c>
      <c r="O1149" t="s">
        <v>13734</v>
      </c>
      <c r="P1149">
        <v>18829.404109796327</v>
      </c>
      <c r="Q1149">
        <v>28607.979756261884</v>
      </c>
      <c r="R1149">
        <v>20240.341727807867</v>
      </c>
    </row>
    <row r="1150" spans="1:18" x14ac:dyDescent="0.25">
      <c r="A1150">
        <v>10</v>
      </c>
      <c r="B1150">
        <v>10301</v>
      </c>
      <c r="C1150" t="s">
        <v>777</v>
      </c>
      <c r="D1150" t="s">
        <v>1730</v>
      </c>
      <c r="E1150">
        <v>2</v>
      </c>
      <c r="F1150" t="s">
        <v>13827</v>
      </c>
      <c r="G1150">
        <v>2</v>
      </c>
      <c r="H1150" t="s">
        <v>13773</v>
      </c>
      <c r="I1150">
        <v>1</v>
      </c>
      <c r="J1150" t="s">
        <v>13769</v>
      </c>
      <c r="K1150" t="s">
        <v>13775</v>
      </c>
      <c r="L1150">
        <v>270103</v>
      </c>
      <c r="M1150" t="s">
        <v>13539</v>
      </c>
      <c r="N1150">
        <v>270103008</v>
      </c>
      <c r="O1150" t="s">
        <v>13734</v>
      </c>
      <c r="P1150">
        <v>8999.7881548285568</v>
      </c>
      <c r="Q1150">
        <v>3254.7263032272722</v>
      </c>
      <c r="R1150">
        <v>10087.52462354592</v>
      </c>
    </row>
    <row r="1151" spans="1:18" x14ac:dyDescent="0.25">
      <c r="A1151">
        <v>10</v>
      </c>
      <c r="B1151">
        <v>10301</v>
      </c>
      <c r="C1151" t="s">
        <v>777</v>
      </c>
      <c r="D1151" t="s">
        <v>1730</v>
      </c>
      <c r="E1151">
        <v>3</v>
      </c>
      <c r="F1151" t="s">
        <v>13828</v>
      </c>
      <c r="G1151">
        <v>1</v>
      </c>
      <c r="H1151" t="s">
        <v>8278</v>
      </c>
      <c r="I1151">
        <v>1</v>
      </c>
      <c r="J1151" t="s">
        <v>13769</v>
      </c>
      <c r="K1151" t="s">
        <v>13777</v>
      </c>
      <c r="L1151">
        <v>270103</v>
      </c>
      <c r="M1151" t="s">
        <v>13539</v>
      </c>
      <c r="N1151">
        <v>270103008</v>
      </c>
      <c r="O1151" t="s">
        <v>13734</v>
      </c>
      <c r="P1151">
        <v>26970.916684320429</v>
      </c>
      <c r="Q1151">
        <v>31601.171437784968</v>
      </c>
      <c r="R1151">
        <v>28964.557761349792</v>
      </c>
    </row>
    <row r="1152" spans="1:18" x14ac:dyDescent="0.25">
      <c r="A1152">
        <v>10</v>
      </c>
      <c r="B1152">
        <v>10301</v>
      </c>
      <c r="C1152" t="s">
        <v>777</v>
      </c>
      <c r="D1152" t="s">
        <v>1730</v>
      </c>
      <c r="E1152">
        <v>3</v>
      </c>
      <c r="F1152" t="s">
        <v>13828</v>
      </c>
      <c r="G1152">
        <v>1</v>
      </c>
      <c r="H1152" t="s">
        <v>8278</v>
      </c>
      <c r="I1152">
        <v>1</v>
      </c>
      <c r="J1152" t="s">
        <v>13769</v>
      </c>
      <c r="K1152" t="s">
        <v>13778</v>
      </c>
      <c r="L1152">
        <v>270103</v>
      </c>
      <c r="M1152" t="s">
        <v>13539</v>
      </c>
      <c r="N1152">
        <v>270103008</v>
      </c>
      <c r="O1152" t="s">
        <v>13734</v>
      </c>
      <c r="P1152">
        <v>858.27558030445175</v>
      </c>
      <c r="Q1152">
        <v>261.53462170420096</v>
      </c>
      <c r="R1152">
        <v>1896.2940003032847</v>
      </c>
    </row>
    <row r="1153" spans="1:18" x14ac:dyDescent="0.25">
      <c r="A1153">
        <v>10</v>
      </c>
      <c r="B1153">
        <v>10301</v>
      </c>
      <c r="C1153" t="s">
        <v>777</v>
      </c>
      <c r="D1153" t="s">
        <v>1730</v>
      </c>
      <c r="E1153">
        <v>4</v>
      </c>
      <c r="F1153" t="s">
        <v>13829</v>
      </c>
      <c r="G1153">
        <v>1</v>
      </c>
      <c r="H1153" t="s">
        <v>8278</v>
      </c>
      <c r="I1153">
        <v>1</v>
      </c>
      <c r="J1153" t="s">
        <v>13769</v>
      </c>
      <c r="K1153" t="s">
        <v>13780</v>
      </c>
      <c r="L1153">
        <v>270103</v>
      </c>
      <c r="M1153" t="s">
        <v>13539</v>
      </c>
      <c r="N1153">
        <v>270103008</v>
      </c>
      <c r="O1153" t="s">
        <v>13734</v>
      </c>
      <c r="P1153">
        <v>23298.126683412524</v>
      </c>
      <c r="Q1153">
        <v>29543.909277299848</v>
      </c>
      <c r="R1153">
        <v>24125.415063154091</v>
      </c>
    </row>
    <row r="1154" spans="1:18" x14ac:dyDescent="0.25">
      <c r="A1154">
        <v>10</v>
      </c>
      <c r="B1154">
        <v>10301</v>
      </c>
      <c r="C1154" t="s">
        <v>777</v>
      </c>
      <c r="D1154" t="s">
        <v>1730</v>
      </c>
      <c r="E1154">
        <v>4</v>
      </c>
      <c r="F1154" t="s">
        <v>13829</v>
      </c>
      <c r="G1154">
        <v>1</v>
      </c>
      <c r="H1154" t="s">
        <v>8278</v>
      </c>
      <c r="I1154">
        <v>1</v>
      </c>
      <c r="J1154" t="s">
        <v>13769</v>
      </c>
      <c r="K1154" t="s">
        <v>13781</v>
      </c>
      <c r="L1154">
        <v>270103</v>
      </c>
      <c r="M1154" t="s">
        <v>13539</v>
      </c>
      <c r="N1154">
        <v>270103008</v>
      </c>
      <c r="O1154" t="s">
        <v>13734</v>
      </c>
      <c r="P1154">
        <v>4531.0655812123596</v>
      </c>
      <c r="Q1154">
        <v>2318.7967821893094</v>
      </c>
      <c r="R1154">
        <v>6735.436698498992</v>
      </c>
    </row>
    <row r="1155" spans="1:18" x14ac:dyDescent="0.25">
      <c r="A1155">
        <v>10</v>
      </c>
      <c r="B1155">
        <v>10302</v>
      </c>
      <c r="C1155" t="s">
        <v>777</v>
      </c>
      <c r="D1155" t="s">
        <v>1733</v>
      </c>
      <c r="E1155">
        <v>1</v>
      </c>
      <c r="F1155" t="s">
        <v>13826</v>
      </c>
      <c r="G1155">
        <v>1</v>
      </c>
      <c r="H1155" t="s">
        <v>8278</v>
      </c>
      <c r="I1155">
        <v>1</v>
      </c>
      <c r="J1155" t="s">
        <v>13769</v>
      </c>
      <c r="K1155" t="s">
        <v>13770</v>
      </c>
      <c r="L1155">
        <v>270103</v>
      </c>
      <c r="M1155" t="s">
        <v>13539</v>
      </c>
      <c r="N1155">
        <v>270103008</v>
      </c>
      <c r="O1155" t="s">
        <v>13734</v>
      </c>
      <c r="P1155">
        <v>0</v>
      </c>
      <c r="Q1155">
        <v>17724.296442325223</v>
      </c>
      <c r="R1155">
        <v>0</v>
      </c>
    </row>
    <row r="1156" spans="1:18" x14ac:dyDescent="0.25">
      <c r="A1156">
        <v>10</v>
      </c>
      <c r="B1156">
        <v>10302</v>
      </c>
      <c r="C1156" t="s">
        <v>777</v>
      </c>
      <c r="D1156" t="s">
        <v>1733</v>
      </c>
      <c r="E1156">
        <v>2</v>
      </c>
      <c r="F1156" t="s">
        <v>13827</v>
      </c>
      <c r="G1156">
        <v>2</v>
      </c>
      <c r="H1156" t="s">
        <v>13773</v>
      </c>
      <c r="I1156">
        <v>1</v>
      </c>
      <c r="J1156" t="s">
        <v>13769</v>
      </c>
      <c r="K1156" t="s">
        <v>13774</v>
      </c>
      <c r="L1156">
        <v>270103</v>
      </c>
      <c r="M1156" t="s">
        <v>13539</v>
      </c>
      <c r="N1156">
        <v>270103008</v>
      </c>
      <c r="O1156" t="s">
        <v>13734</v>
      </c>
      <c r="P1156">
        <v>0</v>
      </c>
      <c r="Q1156">
        <v>17724.296442325223</v>
      </c>
      <c r="R1156">
        <v>0</v>
      </c>
    </row>
    <row r="1157" spans="1:18" x14ac:dyDescent="0.25">
      <c r="A1157">
        <v>10</v>
      </c>
      <c r="B1157">
        <v>10302</v>
      </c>
      <c r="C1157" t="s">
        <v>777</v>
      </c>
      <c r="D1157" t="s">
        <v>1733</v>
      </c>
      <c r="E1157">
        <v>3</v>
      </c>
      <c r="F1157" t="s">
        <v>13828</v>
      </c>
      <c r="G1157">
        <v>1</v>
      </c>
      <c r="H1157" t="s">
        <v>8278</v>
      </c>
      <c r="I1157">
        <v>1</v>
      </c>
      <c r="J1157" t="s">
        <v>13769</v>
      </c>
      <c r="K1157" t="s">
        <v>13777</v>
      </c>
      <c r="L1157">
        <v>270103</v>
      </c>
      <c r="M1157" t="s">
        <v>13539</v>
      </c>
      <c r="N1157">
        <v>270103008</v>
      </c>
      <c r="O1157" t="s">
        <v>13734</v>
      </c>
      <c r="P1157">
        <v>0</v>
      </c>
      <c r="Q1157">
        <v>17724.296442325223</v>
      </c>
      <c r="R1157">
        <v>0</v>
      </c>
    </row>
    <row r="1158" spans="1:18" x14ac:dyDescent="0.25">
      <c r="A1158">
        <v>10</v>
      </c>
      <c r="B1158">
        <v>10302</v>
      </c>
      <c r="C1158" t="s">
        <v>777</v>
      </c>
      <c r="D1158" t="s">
        <v>1733</v>
      </c>
      <c r="E1158">
        <v>4</v>
      </c>
      <c r="F1158" t="s">
        <v>13829</v>
      </c>
      <c r="G1158">
        <v>1</v>
      </c>
      <c r="H1158" t="s">
        <v>8278</v>
      </c>
      <c r="I1158">
        <v>1</v>
      </c>
      <c r="J1158" t="s">
        <v>13769</v>
      </c>
      <c r="K1158" t="s">
        <v>13780</v>
      </c>
      <c r="L1158">
        <v>270103</v>
      </c>
      <c r="M1158" t="s">
        <v>13539</v>
      </c>
      <c r="N1158">
        <v>270103008</v>
      </c>
      <c r="O1158" t="s">
        <v>13734</v>
      </c>
      <c r="P1158">
        <v>0</v>
      </c>
      <c r="Q1158">
        <v>17724.296442325223</v>
      </c>
      <c r="R1158">
        <v>0</v>
      </c>
    </row>
    <row r="1159" spans="1:18" x14ac:dyDescent="0.25">
      <c r="A1159">
        <v>10</v>
      </c>
      <c r="B1159">
        <v>10303</v>
      </c>
      <c r="C1159" t="s">
        <v>777</v>
      </c>
      <c r="D1159" t="s">
        <v>1736</v>
      </c>
      <c r="E1159">
        <v>1</v>
      </c>
      <c r="F1159" t="s">
        <v>13826</v>
      </c>
      <c r="G1159">
        <v>1</v>
      </c>
      <c r="H1159" t="s">
        <v>8278</v>
      </c>
      <c r="I1159">
        <v>1</v>
      </c>
      <c r="J1159" t="s">
        <v>13769</v>
      </c>
      <c r="K1159" t="s">
        <v>13770</v>
      </c>
      <c r="L1159">
        <v>270103</v>
      </c>
      <c r="M1159" t="s">
        <v>13539</v>
      </c>
      <c r="N1159">
        <v>270103008</v>
      </c>
      <c r="O1159" t="s">
        <v>13734</v>
      </c>
      <c r="P1159">
        <v>0</v>
      </c>
      <c r="Q1159">
        <v>4995.2237464090367</v>
      </c>
      <c r="R1159">
        <v>0</v>
      </c>
    </row>
    <row r="1160" spans="1:18" x14ac:dyDescent="0.25">
      <c r="A1160">
        <v>10</v>
      </c>
      <c r="B1160">
        <v>10303</v>
      </c>
      <c r="C1160" t="s">
        <v>777</v>
      </c>
      <c r="D1160" t="s">
        <v>1736</v>
      </c>
      <c r="E1160">
        <v>1</v>
      </c>
      <c r="F1160" t="s">
        <v>13826</v>
      </c>
      <c r="G1160">
        <v>1</v>
      </c>
      <c r="H1160" t="s">
        <v>8278</v>
      </c>
      <c r="I1160">
        <v>1</v>
      </c>
      <c r="J1160" t="s">
        <v>13769</v>
      </c>
      <c r="K1160" t="s">
        <v>13771</v>
      </c>
      <c r="L1160">
        <v>270103</v>
      </c>
      <c r="M1160" t="s">
        <v>13539</v>
      </c>
      <c r="N1160">
        <v>270103008</v>
      </c>
      <c r="O1160" t="s">
        <v>13734</v>
      </c>
      <c r="P1160">
        <v>0</v>
      </c>
      <c r="Q1160">
        <v>2231.1277910307749</v>
      </c>
      <c r="R1160">
        <v>0</v>
      </c>
    </row>
    <row r="1161" spans="1:18" x14ac:dyDescent="0.25">
      <c r="A1161">
        <v>10</v>
      </c>
      <c r="B1161">
        <v>10303</v>
      </c>
      <c r="C1161" t="s">
        <v>777</v>
      </c>
      <c r="D1161" t="s">
        <v>1736</v>
      </c>
      <c r="E1161">
        <v>2</v>
      </c>
      <c r="F1161" t="s">
        <v>13827</v>
      </c>
      <c r="G1161">
        <v>2</v>
      </c>
      <c r="H1161" t="s">
        <v>13773</v>
      </c>
      <c r="I1161">
        <v>1</v>
      </c>
      <c r="J1161" t="s">
        <v>13769</v>
      </c>
      <c r="K1161" t="s">
        <v>13774</v>
      </c>
      <c r="L1161">
        <v>270103</v>
      </c>
      <c r="M1161" t="s">
        <v>13539</v>
      </c>
      <c r="N1161">
        <v>270103008</v>
      </c>
      <c r="O1161" t="s">
        <v>13734</v>
      </c>
      <c r="P1161">
        <v>0</v>
      </c>
      <c r="Q1161">
        <v>4995.2237464090367</v>
      </c>
      <c r="R1161">
        <v>0</v>
      </c>
    </row>
    <row r="1162" spans="1:18" x14ac:dyDescent="0.25">
      <c r="A1162">
        <v>10</v>
      </c>
      <c r="B1162">
        <v>10303</v>
      </c>
      <c r="C1162" t="s">
        <v>777</v>
      </c>
      <c r="D1162" t="s">
        <v>1736</v>
      </c>
      <c r="E1162">
        <v>2</v>
      </c>
      <c r="F1162" t="s">
        <v>13827</v>
      </c>
      <c r="G1162">
        <v>2</v>
      </c>
      <c r="H1162" t="s">
        <v>13773</v>
      </c>
      <c r="I1162">
        <v>1</v>
      </c>
      <c r="J1162" t="s">
        <v>13769</v>
      </c>
      <c r="K1162" t="s">
        <v>13775</v>
      </c>
      <c r="L1162">
        <v>270103</v>
      </c>
      <c r="M1162" t="s">
        <v>13539</v>
      </c>
      <c r="N1162">
        <v>270103008</v>
      </c>
      <c r="O1162" t="s">
        <v>13734</v>
      </c>
      <c r="P1162">
        <v>0</v>
      </c>
      <c r="Q1162">
        <v>2231.1277910307749</v>
      </c>
      <c r="R1162">
        <v>0</v>
      </c>
    </row>
    <row r="1163" spans="1:18" x14ac:dyDescent="0.25">
      <c r="A1163">
        <v>10</v>
      </c>
      <c r="B1163">
        <v>10303</v>
      </c>
      <c r="C1163" t="s">
        <v>777</v>
      </c>
      <c r="D1163" t="s">
        <v>1736</v>
      </c>
      <c r="E1163">
        <v>3</v>
      </c>
      <c r="F1163" t="s">
        <v>13828</v>
      </c>
      <c r="G1163">
        <v>1</v>
      </c>
      <c r="H1163" t="s">
        <v>8278</v>
      </c>
      <c r="I1163">
        <v>1</v>
      </c>
      <c r="J1163" t="s">
        <v>13769</v>
      </c>
      <c r="K1163" t="s">
        <v>13777</v>
      </c>
      <c r="L1163">
        <v>270103</v>
      </c>
      <c r="M1163" t="s">
        <v>13539</v>
      </c>
      <c r="N1163">
        <v>270103008</v>
      </c>
      <c r="O1163" t="s">
        <v>13734</v>
      </c>
      <c r="P1163">
        <v>0</v>
      </c>
      <c r="Q1163">
        <v>7226.3515374398121</v>
      </c>
      <c r="R1163">
        <v>0</v>
      </c>
    </row>
    <row r="1164" spans="1:18" x14ac:dyDescent="0.25">
      <c r="A1164">
        <v>10</v>
      </c>
      <c r="B1164">
        <v>10303</v>
      </c>
      <c r="C1164" t="s">
        <v>777</v>
      </c>
      <c r="D1164" t="s">
        <v>1736</v>
      </c>
      <c r="E1164">
        <v>4</v>
      </c>
      <c r="F1164" t="s">
        <v>13829</v>
      </c>
      <c r="G1164">
        <v>1</v>
      </c>
      <c r="H1164" t="s">
        <v>8278</v>
      </c>
      <c r="I1164">
        <v>1</v>
      </c>
      <c r="J1164" t="s">
        <v>13769</v>
      </c>
      <c r="K1164" t="s">
        <v>13780</v>
      </c>
      <c r="L1164">
        <v>270103</v>
      </c>
      <c r="M1164" t="s">
        <v>13539</v>
      </c>
      <c r="N1164">
        <v>270103008</v>
      </c>
      <c r="O1164" t="s">
        <v>13734</v>
      </c>
      <c r="P1164">
        <v>0</v>
      </c>
      <c r="Q1164">
        <v>4995.2237464090367</v>
      </c>
      <c r="R1164">
        <v>0</v>
      </c>
    </row>
    <row r="1165" spans="1:18" x14ac:dyDescent="0.25">
      <c r="A1165">
        <v>10</v>
      </c>
      <c r="B1165">
        <v>10303</v>
      </c>
      <c r="C1165" t="s">
        <v>777</v>
      </c>
      <c r="D1165" t="s">
        <v>1736</v>
      </c>
      <c r="E1165">
        <v>4</v>
      </c>
      <c r="F1165" t="s">
        <v>13829</v>
      </c>
      <c r="G1165">
        <v>1</v>
      </c>
      <c r="H1165" t="s">
        <v>8278</v>
      </c>
      <c r="I1165">
        <v>1</v>
      </c>
      <c r="J1165" t="s">
        <v>13769</v>
      </c>
      <c r="K1165" t="s">
        <v>13781</v>
      </c>
      <c r="L1165">
        <v>270103</v>
      </c>
      <c r="M1165" t="s">
        <v>13539</v>
      </c>
      <c r="N1165">
        <v>270103008</v>
      </c>
      <c r="O1165" t="s">
        <v>13734</v>
      </c>
      <c r="P1165">
        <v>0</v>
      </c>
      <c r="Q1165">
        <v>2231.1277910307749</v>
      </c>
      <c r="R1165">
        <v>0</v>
      </c>
    </row>
    <row r="1166" spans="1:18" x14ac:dyDescent="0.25">
      <c r="A1166">
        <v>10</v>
      </c>
      <c r="B1166">
        <v>10305</v>
      </c>
      <c r="C1166" t="s">
        <v>777</v>
      </c>
      <c r="D1166" t="s">
        <v>13785</v>
      </c>
      <c r="E1166">
        <v>1</v>
      </c>
      <c r="F1166" t="s">
        <v>13826</v>
      </c>
      <c r="G1166">
        <v>1</v>
      </c>
      <c r="H1166" t="s">
        <v>8278</v>
      </c>
      <c r="I1166">
        <v>1</v>
      </c>
      <c r="J1166" t="s">
        <v>13769</v>
      </c>
      <c r="K1166" t="s">
        <v>13770</v>
      </c>
      <c r="L1166">
        <v>270103</v>
      </c>
      <c r="M1166" t="s">
        <v>13539</v>
      </c>
      <c r="N1166">
        <v>270103008</v>
      </c>
      <c r="O1166" t="s">
        <v>13734</v>
      </c>
      <c r="P1166">
        <v>0</v>
      </c>
      <c r="Q1166">
        <v>11908.992400102199</v>
      </c>
      <c r="R1166">
        <v>0</v>
      </c>
    </row>
    <row r="1167" spans="1:18" x14ac:dyDescent="0.25">
      <c r="A1167">
        <v>10</v>
      </c>
      <c r="B1167">
        <v>10305</v>
      </c>
      <c r="C1167" t="s">
        <v>777</v>
      </c>
      <c r="D1167" t="s">
        <v>13785</v>
      </c>
      <c r="E1167">
        <v>2</v>
      </c>
      <c r="F1167" t="s">
        <v>13827</v>
      </c>
      <c r="G1167">
        <v>2</v>
      </c>
      <c r="H1167" t="s">
        <v>13773</v>
      </c>
      <c r="I1167">
        <v>1</v>
      </c>
      <c r="J1167" t="s">
        <v>13769</v>
      </c>
      <c r="K1167" t="s">
        <v>13774</v>
      </c>
      <c r="L1167">
        <v>270103</v>
      </c>
      <c r="M1167" t="s">
        <v>13539</v>
      </c>
      <c r="N1167">
        <v>270103008</v>
      </c>
      <c r="O1167" t="s">
        <v>13734</v>
      </c>
      <c r="P1167">
        <v>0</v>
      </c>
      <c r="Q1167">
        <v>11908.992400102199</v>
      </c>
      <c r="R1167">
        <v>0</v>
      </c>
    </row>
    <row r="1168" spans="1:18" x14ac:dyDescent="0.25">
      <c r="A1168">
        <v>10</v>
      </c>
      <c r="B1168">
        <v>10305</v>
      </c>
      <c r="C1168" t="s">
        <v>777</v>
      </c>
      <c r="D1168" t="s">
        <v>13785</v>
      </c>
      <c r="E1168">
        <v>3</v>
      </c>
      <c r="F1168" t="s">
        <v>13828</v>
      </c>
      <c r="G1168">
        <v>1</v>
      </c>
      <c r="H1168" t="s">
        <v>8278</v>
      </c>
      <c r="I1168">
        <v>1</v>
      </c>
      <c r="J1168" t="s">
        <v>13769</v>
      </c>
      <c r="K1168" t="s">
        <v>13777</v>
      </c>
      <c r="L1168">
        <v>270103</v>
      </c>
      <c r="M1168" t="s">
        <v>13539</v>
      </c>
      <c r="N1168">
        <v>270103008</v>
      </c>
      <c r="O1168" t="s">
        <v>13734</v>
      </c>
      <c r="P1168">
        <v>0</v>
      </c>
      <c r="Q1168">
        <v>11908.992400102199</v>
      </c>
      <c r="R1168">
        <v>0</v>
      </c>
    </row>
    <row r="1169" spans="1:18" x14ac:dyDescent="0.25">
      <c r="A1169">
        <v>10</v>
      </c>
      <c r="B1169">
        <v>10305</v>
      </c>
      <c r="C1169" t="s">
        <v>777</v>
      </c>
      <c r="D1169" t="s">
        <v>13785</v>
      </c>
      <c r="E1169">
        <v>4</v>
      </c>
      <c r="F1169" t="s">
        <v>13829</v>
      </c>
      <c r="G1169">
        <v>1</v>
      </c>
      <c r="H1169" t="s">
        <v>8278</v>
      </c>
      <c r="I1169">
        <v>1</v>
      </c>
      <c r="J1169" t="s">
        <v>13769</v>
      </c>
      <c r="K1169" t="s">
        <v>13780</v>
      </c>
      <c r="L1169">
        <v>270103</v>
      </c>
      <c r="M1169" t="s">
        <v>13539</v>
      </c>
      <c r="N1169">
        <v>270103008</v>
      </c>
      <c r="O1169" t="s">
        <v>13734</v>
      </c>
      <c r="P1169">
        <v>0</v>
      </c>
      <c r="Q1169">
        <v>11908.992400102199</v>
      </c>
      <c r="R1169">
        <v>0</v>
      </c>
    </row>
    <row r="1170" spans="1:18" x14ac:dyDescent="0.25">
      <c r="A1170">
        <v>10</v>
      </c>
      <c r="B1170">
        <v>10306</v>
      </c>
      <c r="C1170" t="s">
        <v>777</v>
      </c>
      <c r="D1170" t="s">
        <v>13786</v>
      </c>
      <c r="E1170">
        <v>1</v>
      </c>
      <c r="F1170" t="s">
        <v>13826</v>
      </c>
      <c r="G1170">
        <v>1</v>
      </c>
      <c r="H1170" t="s">
        <v>8278</v>
      </c>
      <c r="I1170">
        <v>1</v>
      </c>
      <c r="J1170" t="s">
        <v>13769</v>
      </c>
      <c r="K1170" t="s">
        <v>13770</v>
      </c>
      <c r="L1170">
        <v>270103</v>
      </c>
      <c r="M1170" t="s">
        <v>13539</v>
      </c>
      <c r="N1170">
        <v>270103008</v>
      </c>
      <c r="O1170" t="s">
        <v>13734</v>
      </c>
      <c r="P1170">
        <v>0</v>
      </c>
      <c r="Q1170">
        <v>38614.745202816899</v>
      </c>
      <c r="R1170">
        <v>0</v>
      </c>
    </row>
    <row r="1171" spans="1:18" x14ac:dyDescent="0.25">
      <c r="A1171">
        <v>10</v>
      </c>
      <c r="B1171">
        <v>10306</v>
      </c>
      <c r="C1171" t="s">
        <v>777</v>
      </c>
      <c r="D1171" t="s">
        <v>13786</v>
      </c>
      <c r="E1171">
        <v>2</v>
      </c>
      <c r="F1171" t="s">
        <v>13827</v>
      </c>
      <c r="G1171">
        <v>2</v>
      </c>
      <c r="H1171" t="s">
        <v>13773</v>
      </c>
      <c r="I1171">
        <v>1</v>
      </c>
      <c r="J1171" t="s">
        <v>13769</v>
      </c>
      <c r="K1171" t="s">
        <v>13774</v>
      </c>
      <c r="L1171">
        <v>270103</v>
      </c>
      <c r="M1171" t="s">
        <v>13539</v>
      </c>
      <c r="N1171">
        <v>270103008</v>
      </c>
      <c r="O1171" t="s">
        <v>13734</v>
      </c>
      <c r="P1171">
        <v>0</v>
      </c>
      <c r="Q1171">
        <v>38614.745202816899</v>
      </c>
      <c r="R1171">
        <v>0</v>
      </c>
    </row>
    <row r="1172" spans="1:18" x14ac:dyDescent="0.25">
      <c r="A1172">
        <v>10</v>
      </c>
      <c r="B1172">
        <v>10306</v>
      </c>
      <c r="C1172" t="s">
        <v>777</v>
      </c>
      <c r="D1172" t="s">
        <v>13786</v>
      </c>
      <c r="E1172">
        <v>3</v>
      </c>
      <c r="F1172" t="s">
        <v>13828</v>
      </c>
      <c r="G1172">
        <v>1</v>
      </c>
      <c r="H1172" t="s">
        <v>8278</v>
      </c>
      <c r="I1172">
        <v>1</v>
      </c>
      <c r="J1172" t="s">
        <v>13769</v>
      </c>
      <c r="K1172" t="s">
        <v>13777</v>
      </c>
      <c r="L1172">
        <v>270103</v>
      </c>
      <c r="M1172" t="s">
        <v>13539</v>
      </c>
      <c r="N1172">
        <v>270103008</v>
      </c>
      <c r="O1172" t="s">
        <v>13734</v>
      </c>
      <c r="P1172">
        <v>0</v>
      </c>
      <c r="Q1172">
        <v>38614.745202816899</v>
      </c>
      <c r="R1172">
        <v>0</v>
      </c>
    </row>
    <row r="1173" spans="1:18" x14ac:dyDescent="0.25">
      <c r="A1173">
        <v>10</v>
      </c>
      <c r="B1173">
        <v>10306</v>
      </c>
      <c r="C1173" t="s">
        <v>777</v>
      </c>
      <c r="D1173" t="s">
        <v>13786</v>
      </c>
      <c r="E1173">
        <v>4</v>
      </c>
      <c r="F1173" t="s">
        <v>13829</v>
      </c>
      <c r="G1173">
        <v>1</v>
      </c>
      <c r="H1173" t="s">
        <v>8278</v>
      </c>
      <c r="I1173">
        <v>1</v>
      </c>
      <c r="J1173" t="s">
        <v>13769</v>
      </c>
      <c r="K1173" t="s">
        <v>13780</v>
      </c>
      <c r="L1173">
        <v>270103</v>
      </c>
      <c r="M1173" t="s">
        <v>13539</v>
      </c>
      <c r="N1173">
        <v>270103008</v>
      </c>
      <c r="O1173" t="s">
        <v>13734</v>
      </c>
      <c r="P1173">
        <v>0</v>
      </c>
      <c r="Q1173">
        <v>38614.745202816899</v>
      </c>
      <c r="R1173">
        <v>0</v>
      </c>
    </row>
    <row r="1174" spans="1:18" x14ac:dyDescent="0.25">
      <c r="A1174">
        <v>10</v>
      </c>
      <c r="B1174">
        <v>10307</v>
      </c>
      <c r="C1174" t="s">
        <v>777</v>
      </c>
      <c r="D1174" t="s">
        <v>1748</v>
      </c>
      <c r="E1174">
        <v>1</v>
      </c>
      <c r="F1174" t="s">
        <v>13826</v>
      </c>
      <c r="G1174">
        <v>1</v>
      </c>
      <c r="H1174" t="s">
        <v>8278</v>
      </c>
      <c r="I1174">
        <v>1</v>
      </c>
      <c r="J1174" t="s">
        <v>13769</v>
      </c>
      <c r="K1174" t="s">
        <v>13770</v>
      </c>
      <c r="L1174">
        <v>270103</v>
      </c>
      <c r="M1174" t="s">
        <v>13539</v>
      </c>
      <c r="N1174">
        <v>270103008</v>
      </c>
      <c r="O1174" t="s">
        <v>13734</v>
      </c>
      <c r="P1174">
        <v>0</v>
      </c>
      <c r="Q1174">
        <v>36327.291746319781</v>
      </c>
      <c r="R1174">
        <v>14288.666378877693</v>
      </c>
    </row>
    <row r="1175" spans="1:18" x14ac:dyDescent="0.25">
      <c r="A1175">
        <v>10</v>
      </c>
      <c r="B1175">
        <v>10307</v>
      </c>
      <c r="C1175" t="s">
        <v>777</v>
      </c>
      <c r="D1175" t="s">
        <v>1748</v>
      </c>
      <c r="E1175">
        <v>1</v>
      </c>
      <c r="F1175" t="s">
        <v>13826</v>
      </c>
      <c r="G1175">
        <v>1</v>
      </c>
      <c r="H1175" t="s">
        <v>8278</v>
      </c>
      <c r="I1175">
        <v>1</v>
      </c>
      <c r="J1175" t="s">
        <v>13769</v>
      </c>
      <c r="K1175" t="s">
        <v>13771</v>
      </c>
      <c r="L1175">
        <v>270103</v>
      </c>
      <c r="M1175" t="s">
        <v>13539</v>
      </c>
      <c r="N1175">
        <v>270103008</v>
      </c>
      <c r="O1175" t="s">
        <v>13734</v>
      </c>
      <c r="P1175">
        <v>0</v>
      </c>
      <c r="Q1175">
        <v>0</v>
      </c>
      <c r="R1175">
        <v>11548.469629489246</v>
      </c>
    </row>
    <row r="1176" spans="1:18" x14ac:dyDescent="0.25">
      <c r="A1176">
        <v>10</v>
      </c>
      <c r="B1176">
        <v>10307</v>
      </c>
      <c r="C1176" t="s">
        <v>777</v>
      </c>
      <c r="D1176" t="s">
        <v>1748</v>
      </c>
      <c r="E1176">
        <v>2</v>
      </c>
      <c r="F1176" t="s">
        <v>13827</v>
      </c>
      <c r="G1176">
        <v>2</v>
      </c>
      <c r="H1176" t="s">
        <v>13773</v>
      </c>
      <c r="I1176">
        <v>1</v>
      </c>
      <c r="J1176" t="s">
        <v>13769</v>
      </c>
      <c r="K1176" t="s">
        <v>13774</v>
      </c>
      <c r="L1176">
        <v>270103</v>
      </c>
      <c r="M1176" t="s">
        <v>13539</v>
      </c>
      <c r="N1176">
        <v>270103008</v>
      </c>
      <c r="O1176" t="s">
        <v>13734</v>
      </c>
      <c r="P1176">
        <v>0</v>
      </c>
      <c r="Q1176">
        <v>36327.291746319781</v>
      </c>
      <c r="R1176">
        <v>8708.0731826301817</v>
      </c>
    </row>
    <row r="1177" spans="1:18" x14ac:dyDescent="0.25">
      <c r="A1177">
        <v>10</v>
      </c>
      <c r="B1177">
        <v>10307</v>
      </c>
      <c r="C1177" t="s">
        <v>777</v>
      </c>
      <c r="D1177" t="s">
        <v>1748</v>
      </c>
      <c r="E1177">
        <v>2</v>
      </c>
      <c r="F1177" t="s">
        <v>13827</v>
      </c>
      <c r="G1177">
        <v>2</v>
      </c>
      <c r="H1177" t="s">
        <v>13773</v>
      </c>
      <c r="I1177">
        <v>1</v>
      </c>
      <c r="J1177" t="s">
        <v>13769</v>
      </c>
      <c r="K1177" t="s">
        <v>13775</v>
      </c>
      <c r="L1177">
        <v>270103</v>
      </c>
      <c r="M1177" t="s">
        <v>13539</v>
      </c>
      <c r="N1177">
        <v>270103008</v>
      </c>
      <c r="O1177" t="s">
        <v>13734</v>
      </c>
      <c r="P1177">
        <v>0</v>
      </c>
      <c r="Q1177">
        <v>0</v>
      </c>
      <c r="R1177">
        <v>17129.062825736757</v>
      </c>
    </row>
    <row r="1178" spans="1:18" x14ac:dyDescent="0.25">
      <c r="A1178">
        <v>10</v>
      </c>
      <c r="B1178">
        <v>10307</v>
      </c>
      <c r="C1178" t="s">
        <v>777</v>
      </c>
      <c r="D1178" t="s">
        <v>1748</v>
      </c>
      <c r="E1178">
        <v>3</v>
      </c>
      <c r="F1178" t="s">
        <v>13828</v>
      </c>
      <c r="G1178">
        <v>1</v>
      </c>
      <c r="H1178" t="s">
        <v>8278</v>
      </c>
      <c r="I1178">
        <v>1</v>
      </c>
      <c r="J1178" t="s">
        <v>13769</v>
      </c>
      <c r="K1178" t="s">
        <v>13777</v>
      </c>
      <c r="L1178">
        <v>270103</v>
      </c>
      <c r="M1178" t="s">
        <v>13539</v>
      </c>
      <c r="N1178">
        <v>270103008</v>
      </c>
      <c r="O1178" t="s">
        <v>13734</v>
      </c>
      <c r="P1178">
        <v>0</v>
      </c>
      <c r="Q1178">
        <v>36327.291746319781</v>
      </c>
      <c r="R1178">
        <v>23046.839410243181</v>
      </c>
    </row>
    <row r="1179" spans="1:18" x14ac:dyDescent="0.25">
      <c r="A1179">
        <v>10</v>
      </c>
      <c r="B1179">
        <v>10307</v>
      </c>
      <c r="C1179" t="s">
        <v>777</v>
      </c>
      <c r="D1179" t="s">
        <v>1748</v>
      </c>
      <c r="E1179">
        <v>3</v>
      </c>
      <c r="F1179" t="s">
        <v>13828</v>
      </c>
      <c r="G1179">
        <v>1</v>
      </c>
      <c r="H1179" t="s">
        <v>8278</v>
      </c>
      <c r="I1179">
        <v>1</v>
      </c>
      <c r="J1179" t="s">
        <v>13769</v>
      </c>
      <c r="K1179" t="s">
        <v>13778</v>
      </c>
      <c r="L1179">
        <v>270103</v>
      </c>
      <c r="M1179" t="s">
        <v>13539</v>
      </c>
      <c r="N1179">
        <v>270103008</v>
      </c>
      <c r="O1179" t="s">
        <v>13734</v>
      </c>
      <c r="P1179">
        <v>0</v>
      </c>
      <c r="Q1179">
        <v>0</v>
      </c>
      <c r="R1179">
        <v>2790.2965981237558</v>
      </c>
    </row>
    <row r="1180" spans="1:18" x14ac:dyDescent="0.25">
      <c r="A1180">
        <v>10</v>
      </c>
      <c r="B1180">
        <v>10307</v>
      </c>
      <c r="C1180" t="s">
        <v>777</v>
      </c>
      <c r="D1180" t="s">
        <v>1748</v>
      </c>
      <c r="E1180">
        <v>4</v>
      </c>
      <c r="F1180" t="s">
        <v>13829</v>
      </c>
      <c r="G1180">
        <v>1</v>
      </c>
      <c r="H1180" t="s">
        <v>8278</v>
      </c>
      <c r="I1180">
        <v>1</v>
      </c>
      <c r="J1180" t="s">
        <v>13769</v>
      </c>
      <c r="K1180" t="s">
        <v>13780</v>
      </c>
      <c r="L1180">
        <v>270103</v>
      </c>
      <c r="M1180" t="s">
        <v>13539</v>
      </c>
      <c r="N1180">
        <v>270103008</v>
      </c>
      <c r="O1180" t="s">
        <v>13734</v>
      </c>
      <c r="P1180">
        <v>0</v>
      </c>
      <c r="Q1180">
        <v>36327.291746319781</v>
      </c>
      <c r="R1180">
        <v>14288.666378877693</v>
      </c>
    </row>
    <row r="1181" spans="1:18" x14ac:dyDescent="0.25">
      <c r="A1181">
        <v>10</v>
      </c>
      <c r="B1181">
        <v>10307</v>
      </c>
      <c r="C1181" t="s">
        <v>777</v>
      </c>
      <c r="D1181" t="s">
        <v>1748</v>
      </c>
      <c r="E1181">
        <v>4</v>
      </c>
      <c r="F1181" t="s">
        <v>13829</v>
      </c>
      <c r="G1181">
        <v>1</v>
      </c>
      <c r="H1181" t="s">
        <v>8278</v>
      </c>
      <c r="I1181">
        <v>1</v>
      </c>
      <c r="J1181" t="s">
        <v>13769</v>
      </c>
      <c r="K1181" t="s">
        <v>13781</v>
      </c>
      <c r="L1181">
        <v>270103</v>
      </c>
      <c r="M1181" t="s">
        <v>13539</v>
      </c>
      <c r="N1181">
        <v>270103008</v>
      </c>
      <c r="O1181" t="s">
        <v>13734</v>
      </c>
      <c r="P1181">
        <v>0</v>
      </c>
      <c r="Q1181">
        <v>0</v>
      </c>
      <c r="R1181">
        <v>11548.469629489246</v>
      </c>
    </row>
    <row r="1182" spans="1:18" x14ac:dyDescent="0.25">
      <c r="A1182">
        <v>10</v>
      </c>
      <c r="B1182">
        <v>10403</v>
      </c>
      <c r="C1182" t="s">
        <v>777</v>
      </c>
      <c r="D1182" t="s">
        <v>1757</v>
      </c>
      <c r="E1182">
        <v>1</v>
      </c>
      <c r="F1182" t="s">
        <v>13826</v>
      </c>
      <c r="G1182">
        <v>1</v>
      </c>
      <c r="H1182" t="s">
        <v>8278</v>
      </c>
      <c r="I1182">
        <v>1</v>
      </c>
      <c r="J1182" t="s">
        <v>13769</v>
      </c>
      <c r="K1182" t="s">
        <v>13770</v>
      </c>
      <c r="L1182">
        <v>270103</v>
      </c>
      <c r="M1182" t="s">
        <v>13539</v>
      </c>
      <c r="N1182">
        <v>270103008</v>
      </c>
      <c r="O1182" t="s">
        <v>13734</v>
      </c>
      <c r="P1182">
        <v>0</v>
      </c>
      <c r="Q1182">
        <v>21079.71124010341</v>
      </c>
      <c r="R1182">
        <v>0</v>
      </c>
    </row>
    <row r="1183" spans="1:18" x14ac:dyDescent="0.25">
      <c r="A1183">
        <v>10</v>
      </c>
      <c r="B1183">
        <v>10403</v>
      </c>
      <c r="C1183" t="s">
        <v>777</v>
      </c>
      <c r="D1183" t="s">
        <v>1757</v>
      </c>
      <c r="E1183">
        <v>2</v>
      </c>
      <c r="F1183" t="s">
        <v>13827</v>
      </c>
      <c r="G1183">
        <v>2</v>
      </c>
      <c r="H1183" t="s">
        <v>13773</v>
      </c>
      <c r="I1183">
        <v>1</v>
      </c>
      <c r="J1183" t="s">
        <v>13769</v>
      </c>
      <c r="K1183" t="s">
        <v>13774</v>
      </c>
      <c r="L1183">
        <v>270103</v>
      </c>
      <c r="M1183" t="s">
        <v>13539</v>
      </c>
      <c r="N1183">
        <v>270103008</v>
      </c>
      <c r="O1183" t="s">
        <v>13734</v>
      </c>
      <c r="P1183">
        <v>0</v>
      </c>
      <c r="Q1183">
        <v>21079.71124010341</v>
      </c>
      <c r="R1183">
        <v>0</v>
      </c>
    </row>
    <row r="1184" spans="1:18" x14ac:dyDescent="0.25">
      <c r="A1184">
        <v>10</v>
      </c>
      <c r="B1184">
        <v>10403</v>
      </c>
      <c r="C1184" t="s">
        <v>777</v>
      </c>
      <c r="D1184" t="s">
        <v>1757</v>
      </c>
      <c r="E1184">
        <v>3</v>
      </c>
      <c r="F1184" t="s">
        <v>13828</v>
      </c>
      <c r="G1184">
        <v>1</v>
      </c>
      <c r="H1184" t="s">
        <v>8278</v>
      </c>
      <c r="I1184">
        <v>1</v>
      </c>
      <c r="J1184" t="s">
        <v>13769</v>
      </c>
      <c r="K1184" t="s">
        <v>13777</v>
      </c>
      <c r="L1184">
        <v>270103</v>
      </c>
      <c r="M1184" t="s">
        <v>13539</v>
      </c>
      <c r="N1184">
        <v>270103008</v>
      </c>
      <c r="O1184" t="s">
        <v>13734</v>
      </c>
      <c r="P1184">
        <v>0</v>
      </c>
      <c r="Q1184">
        <v>21079.71124010341</v>
      </c>
      <c r="R1184">
        <v>0</v>
      </c>
    </row>
    <row r="1185" spans="1:18" x14ac:dyDescent="0.25">
      <c r="A1185">
        <v>10</v>
      </c>
      <c r="B1185">
        <v>10403</v>
      </c>
      <c r="C1185" t="s">
        <v>777</v>
      </c>
      <c r="D1185" t="s">
        <v>1757</v>
      </c>
      <c r="E1185">
        <v>4</v>
      </c>
      <c r="F1185" t="s">
        <v>13829</v>
      </c>
      <c r="G1185">
        <v>1</v>
      </c>
      <c r="H1185" t="s">
        <v>8278</v>
      </c>
      <c r="I1185">
        <v>1</v>
      </c>
      <c r="J1185" t="s">
        <v>13769</v>
      </c>
      <c r="K1185" t="s">
        <v>13780</v>
      </c>
      <c r="L1185">
        <v>270103</v>
      </c>
      <c r="M1185" t="s">
        <v>13539</v>
      </c>
      <c r="N1185">
        <v>270103008</v>
      </c>
      <c r="O1185" t="s">
        <v>13734</v>
      </c>
      <c r="P1185">
        <v>0</v>
      </c>
      <c r="Q1185">
        <v>21079.71124010341</v>
      </c>
      <c r="R1185">
        <v>0</v>
      </c>
    </row>
    <row r="1186" spans="1:18" x14ac:dyDescent="0.25">
      <c r="A1186">
        <v>11</v>
      </c>
      <c r="B1186">
        <v>11101</v>
      </c>
      <c r="C1186" t="s">
        <v>10709</v>
      </c>
      <c r="D1186" t="s">
        <v>1763</v>
      </c>
      <c r="E1186">
        <v>1</v>
      </c>
      <c r="F1186" t="s">
        <v>13826</v>
      </c>
      <c r="G1186">
        <v>1</v>
      </c>
      <c r="H1186" t="s">
        <v>8278</v>
      </c>
      <c r="I1186">
        <v>1</v>
      </c>
      <c r="J1186" t="s">
        <v>13769</v>
      </c>
      <c r="K1186" t="s">
        <v>13770</v>
      </c>
      <c r="L1186">
        <v>270103</v>
      </c>
      <c r="M1186" t="s">
        <v>13539</v>
      </c>
      <c r="N1186">
        <v>270103008</v>
      </c>
      <c r="O1186" t="s">
        <v>13734</v>
      </c>
      <c r="P1186">
        <v>23887.045485967094</v>
      </c>
      <c r="Q1186">
        <v>23953.721864256539</v>
      </c>
      <c r="R1186">
        <v>24949.293979439248</v>
      </c>
    </row>
    <row r="1187" spans="1:18" x14ac:dyDescent="0.25">
      <c r="A1187">
        <v>11</v>
      </c>
      <c r="B1187">
        <v>11101</v>
      </c>
      <c r="C1187" t="s">
        <v>10709</v>
      </c>
      <c r="D1187" t="s">
        <v>1763</v>
      </c>
      <c r="E1187">
        <v>1</v>
      </c>
      <c r="F1187" t="s">
        <v>13826</v>
      </c>
      <c r="G1187">
        <v>1</v>
      </c>
      <c r="H1187" t="s">
        <v>8278</v>
      </c>
      <c r="I1187">
        <v>1</v>
      </c>
      <c r="J1187" t="s">
        <v>13769</v>
      </c>
      <c r="K1187" t="s">
        <v>13771</v>
      </c>
      <c r="L1187">
        <v>270103</v>
      </c>
      <c r="M1187" t="s">
        <v>13539</v>
      </c>
      <c r="N1187">
        <v>270103008</v>
      </c>
      <c r="O1187" t="s">
        <v>13734</v>
      </c>
      <c r="P1187">
        <v>1684.985483201991</v>
      </c>
      <c r="Q1187">
        <v>3337.5728336135498</v>
      </c>
      <c r="R1187">
        <v>4595.6662447904655</v>
      </c>
    </row>
    <row r="1188" spans="1:18" x14ac:dyDescent="0.25">
      <c r="A1188">
        <v>11</v>
      </c>
      <c r="B1188">
        <v>11101</v>
      </c>
      <c r="C1188" t="s">
        <v>10709</v>
      </c>
      <c r="D1188" t="s">
        <v>1763</v>
      </c>
      <c r="E1188">
        <v>2</v>
      </c>
      <c r="F1188" t="s">
        <v>13827</v>
      </c>
      <c r="G1188">
        <v>2</v>
      </c>
      <c r="H1188" t="s">
        <v>13773</v>
      </c>
      <c r="I1188">
        <v>1</v>
      </c>
      <c r="J1188" t="s">
        <v>13769</v>
      </c>
      <c r="K1188" t="s">
        <v>13774</v>
      </c>
      <c r="L1188">
        <v>270103</v>
      </c>
      <c r="M1188" t="s">
        <v>13539</v>
      </c>
      <c r="N1188">
        <v>270103008</v>
      </c>
      <c r="O1188" t="s">
        <v>13734</v>
      </c>
      <c r="P1188">
        <v>22240.080188027099</v>
      </c>
      <c r="Q1188">
        <v>22300.395909949428</v>
      </c>
      <c r="R1188">
        <v>18140.386181002556</v>
      </c>
    </row>
    <row r="1189" spans="1:18" x14ac:dyDescent="0.25">
      <c r="A1189">
        <v>11</v>
      </c>
      <c r="B1189">
        <v>11101</v>
      </c>
      <c r="C1189" t="s">
        <v>10709</v>
      </c>
      <c r="D1189" t="s">
        <v>1763</v>
      </c>
      <c r="E1189">
        <v>2</v>
      </c>
      <c r="F1189" t="s">
        <v>13827</v>
      </c>
      <c r="G1189">
        <v>2</v>
      </c>
      <c r="H1189" t="s">
        <v>13773</v>
      </c>
      <c r="I1189">
        <v>1</v>
      </c>
      <c r="J1189" t="s">
        <v>13769</v>
      </c>
      <c r="K1189" t="s">
        <v>13775</v>
      </c>
      <c r="L1189">
        <v>270103</v>
      </c>
      <c r="M1189" t="s">
        <v>13539</v>
      </c>
      <c r="N1189">
        <v>270103008</v>
      </c>
      <c r="O1189" t="s">
        <v>13734</v>
      </c>
      <c r="P1189">
        <v>3331.950781141988</v>
      </c>
      <c r="Q1189">
        <v>4990.8987879206443</v>
      </c>
      <c r="R1189">
        <v>11404.574043227161</v>
      </c>
    </row>
    <row r="1190" spans="1:18" x14ac:dyDescent="0.25">
      <c r="A1190">
        <v>11</v>
      </c>
      <c r="B1190">
        <v>11101</v>
      </c>
      <c r="C1190" t="s">
        <v>10709</v>
      </c>
      <c r="D1190" t="s">
        <v>1763</v>
      </c>
      <c r="E1190">
        <v>3</v>
      </c>
      <c r="F1190" t="s">
        <v>13828</v>
      </c>
      <c r="G1190">
        <v>1</v>
      </c>
      <c r="H1190" t="s">
        <v>8278</v>
      </c>
      <c r="I1190">
        <v>1</v>
      </c>
      <c r="J1190" t="s">
        <v>13769</v>
      </c>
      <c r="K1190" t="s">
        <v>13777</v>
      </c>
      <c r="L1190">
        <v>270103</v>
      </c>
      <c r="M1190" t="s">
        <v>13539</v>
      </c>
      <c r="N1190">
        <v>270103008</v>
      </c>
      <c r="O1190" t="s">
        <v>13734</v>
      </c>
      <c r="P1190">
        <v>25005.184570717545</v>
      </c>
      <c r="Q1190">
        <v>26177.58080361917</v>
      </c>
      <c r="R1190">
        <v>27981.04232890443</v>
      </c>
    </row>
    <row r="1191" spans="1:18" x14ac:dyDescent="0.25">
      <c r="A1191">
        <v>11</v>
      </c>
      <c r="B1191">
        <v>11101</v>
      </c>
      <c r="C1191" t="s">
        <v>10709</v>
      </c>
      <c r="D1191" t="s">
        <v>1763</v>
      </c>
      <c r="E1191">
        <v>3</v>
      </c>
      <c r="F1191" t="s">
        <v>13828</v>
      </c>
      <c r="G1191">
        <v>1</v>
      </c>
      <c r="H1191" t="s">
        <v>8278</v>
      </c>
      <c r="I1191">
        <v>1</v>
      </c>
      <c r="J1191" t="s">
        <v>13769</v>
      </c>
      <c r="K1191" t="s">
        <v>13778</v>
      </c>
      <c r="L1191">
        <v>270103</v>
      </c>
      <c r="M1191" t="s">
        <v>13539</v>
      </c>
      <c r="N1191">
        <v>270103008</v>
      </c>
      <c r="O1191" t="s">
        <v>13734</v>
      </c>
      <c r="P1191">
        <v>566.84639845154152</v>
      </c>
      <c r="Q1191">
        <v>1113.7138942509362</v>
      </c>
      <c r="R1191">
        <v>1563.9178953252929</v>
      </c>
    </row>
    <row r="1192" spans="1:18" x14ac:dyDescent="0.25">
      <c r="A1192">
        <v>11</v>
      </c>
      <c r="B1192">
        <v>11101</v>
      </c>
      <c r="C1192" t="s">
        <v>10709</v>
      </c>
      <c r="D1192" t="s">
        <v>1763</v>
      </c>
      <c r="E1192">
        <v>4</v>
      </c>
      <c r="F1192" t="s">
        <v>13829</v>
      </c>
      <c r="G1192">
        <v>1</v>
      </c>
      <c r="H1192" t="s">
        <v>8278</v>
      </c>
      <c r="I1192">
        <v>1</v>
      </c>
      <c r="J1192" t="s">
        <v>13769</v>
      </c>
      <c r="K1192" t="s">
        <v>13780</v>
      </c>
      <c r="L1192">
        <v>270103</v>
      </c>
      <c r="M1192" t="s">
        <v>13539</v>
      </c>
      <c r="N1192">
        <v>270103008</v>
      </c>
      <c r="O1192" t="s">
        <v>13734</v>
      </c>
      <c r="P1192">
        <v>23887.045485967094</v>
      </c>
      <c r="Q1192">
        <v>23953.721864256539</v>
      </c>
      <c r="R1192">
        <v>25192.753016517738</v>
      </c>
    </row>
    <row r="1193" spans="1:18" x14ac:dyDescent="0.25">
      <c r="A1193">
        <v>11</v>
      </c>
      <c r="B1193">
        <v>11101</v>
      </c>
      <c r="C1193" t="s">
        <v>10709</v>
      </c>
      <c r="D1193" t="s">
        <v>1763</v>
      </c>
      <c r="E1193">
        <v>4</v>
      </c>
      <c r="F1193" t="s">
        <v>13829</v>
      </c>
      <c r="G1193">
        <v>1</v>
      </c>
      <c r="H1193" t="s">
        <v>8278</v>
      </c>
      <c r="I1193">
        <v>1</v>
      </c>
      <c r="J1193" t="s">
        <v>13769</v>
      </c>
      <c r="K1193" t="s">
        <v>13781</v>
      </c>
      <c r="L1193">
        <v>270103</v>
      </c>
      <c r="M1193" t="s">
        <v>13539</v>
      </c>
      <c r="N1193">
        <v>270103008</v>
      </c>
      <c r="O1193" t="s">
        <v>13734</v>
      </c>
      <c r="P1193">
        <v>1684.985483201991</v>
      </c>
      <c r="Q1193">
        <v>3337.5728336135498</v>
      </c>
      <c r="R1193">
        <v>4352.2072077119747</v>
      </c>
    </row>
    <row r="1194" spans="1:18" x14ac:dyDescent="0.25">
      <c r="A1194">
        <v>11</v>
      </c>
      <c r="B1194">
        <v>11201</v>
      </c>
      <c r="C1194" t="s">
        <v>10709</v>
      </c>
      <c r="D1194" t="s">
        <v>1769</v>
      </c>
      <c r="E1194">
        <v>1</v>
      </c>
      <c r="F1194" t="s">
        <v>13826</v>
      </c>
      <c r="G1194">
        <v>1</v>
      </c>
      <c r="H1194" t="s">
        <v>8278</v>
      </c>
      <c r="I1194">
        <v>1</v>
      </c>
      <c r="J1194" t="s">
        <v>13769</v>
      </c>
      <c r="K1194" t="s">
        <v>13770</v>
      </c>
      <c r="L1194">
        <v>270103</v>
      </c>
      <c r="M1194" t="s">
        <v>13539</v>
      </c>
      <c r="N1194">
        <v>270103008</v>
      </c>
      <c r="O1194" t="s">
        <v>13734</v>
      </c>
      <c r="P1194">
        <v>0</v>
      </c>
      <c r="Q1194">
        <v>34083.413576244588</v>
      </c>
      <c r="R1194">
        <v>30868.212362184775</v>
      </c>
    </row>
    <row r="1195" spans="1:18" x14ac:dyDescent="0.25">
      <c r="A1195">
        <v>11</v>
      </c>
      <c r="B1195">
        <v>11201</v>
      </c>
      <c r="C1195" t="s">
        <v>10709</v>
      </c>
      <c r="D1195" t="s">
        <v>1769</v>
      </c>
      <c r="E1195">
        <v>1</v>
      </c>
      <c r="F1195" t="s">
        <v>13826</v>
      </c>
      <c r="G1195">
        <v>1</v>
      </c>
      <c r="H1195" t="s">
        <v>8278</v>
      </c>
      <c r="I1195">
        <v>1</v>
      </c>
      <c r="J1195" t="s">
        <v>13769</v>
      </c>
      <c r="K1195" t="s">
        <v>13771</v>
      </c>
      <c r="L1195">
        <v>270103</v>
      </c>
      <c r="M1195" t="s">
        <v>13539</v>
      </c>
      <c r="N1195">
        <v>270103008</v>
      </c>
      <c r="O1195" t="s">
        <v>13734</v>
      </c>
      <c r="P1195">
        <v>0</v>
      </c>
      <c r="Q1195">
        <v>5626.847121137168</v>
      </c>
      <c r="R1195">
        <v>9390.6863129172161</v>
      </c>
    </row>
    <row r="1196" spans="1:18" x14ac:dyDescent="0.25">
      <c r="A1196">
        <v>11</v>
      </c>
      <c r="B1196">
        <v>11201</v>
      </c>
      <c r="C1196" t="s">
        <v>10709</v>
      </c>
      <c r="D1196" t="s">
        <v>1769</v>
      </c>
      <c r="E1196">
        <v>2</v>
      </c>
      <c r="F1196" t="s">
        <v>13827</v>
      </c>
      <c r="G1196">
        <v>2</v>
      </c>
      <c r="H1196" t="s">
        <v>13773</v>
      </c>
      <c r="I1196">
        <v>1</v>
      </c>
      <c r="J1196" t="s">
        <v>13769</v>
      </c>
      <c r="K1196" t="s">
        <v>13774</v>
      </c>
      <c r="L1196">
        <v>270103</v>
      </c>
      <c r="M1196" t="s">
        <v>13539</v>
      </c>
      <c r="N1196">
        <v>270103008</v>
      </c>
      <c r="O1196" t="s">
        <v>13734</v>
      </c>
      <c r="P1196">
        <v>0</v>
      </c>
      <c r="Q1196">
        <v>28475.081233639943</v>
      </c>
      <c r="R1196">
        <v>25946.336612666277</v>
      </c>
    </row>
    <row r="1197" spans="1:18" x14ac:dyDescent="0.25">
      <c r="A1197">
        <v>11</v>
      </c>
      <c r="B1197">
        <v>11201</v>
      </c>
      <c r="C1197" t="s">
        <v>10709</v>
      </c>
      <c r="D1197" t="s">
        <v>1769</v>
      </c>
      <c r="E1197">
        <v>2</v>
      </c>
      <c r="F1197" t="s">
        <v>13827</v>
      </c>
      <c r="G1197">
        <v>2</v>
      </c>
      <c r="H1197" t="s">
        <v>13773</v>
      </c>
      <c r="I1197">
        <v>1</v>
      </c>
      <c r="J1197" t="s">
        <v>13769</v>
      </c>
      <c r="K1197" t="s">
        <v>13775</v>
      </c>
      <c r="L1197">
        <v>270103</v>
      </c>
      <c r="M1197" t="s">
        <v>13539</v>
      </c>
      <c r="N1197">
        <v>270103008</v>
      </c>
      <c r="O1197" t="s">
        <v>13734</v>
      </c>
      <c r="P1197">
        <v>0</v>
      </c>
      <c r="Q1197">
        <v>11235.179463741835</v>
      </c>
      <c r="R1197">
        <v>14312.562062435692</v>
      </c>
    </row>
    <row r="1198" spans="1:18" x14ac:dyDescent="0.25">
      <c r="A1198">
        <v>11</v>
      </c>
      <c r="B1198">
        <v>11201</v>
      </c>
      <c r="C1198" t="s">
        <v>10709</v>
      </c>
      <c r="D1198" t="s">
        <v>1769</v>
      </c>
      <c r="E1198">
        <v>3</v>
      </c>
      <c r="F1198" t="s">
        <v>13828</v>
      </c>
      <c r="G1198">
        <v>1</v>
      </c>
      <c r="H1198" t="s">
        <v>8278</v>
      </c>
      <c r="I1198">
        <v>1</v>
      </c>
      <c r="J1198" t="s">
        <v>13769</v>
      </c>
      <c r="K1198" t="s">
        <v>13777</v>
      </c>
      <c r="L1198">
        <v>270103</v>
      </c>
      <c r="M1198" t="s">
        <v>13539</v>
      </c>
      <c r="N1198">
        <v>270103008</v>
      </c>
      <c r="O1198" t="s">
        <v>13734</v>
      </c>
      <c r="P1198">
        <v>0</v>
      </c>
      <c r="Q1198">
        <v>38289.36594013463</v>
      </c>
      <c r="R1198">
        <v>38720.187832575444</v>
      </c>
    </row>
    <row r="1199" spans="1:18" x14ac:dyDescent="0.25">
      <c r="A1199">
        <v>11</v>
      </c>
      <c r="B1199">
        <v>11201</v>
      </c>
      <c r="C1199" t="s">
        <v>10709</v>
      </c>
      <c r="D1199" t="s">
        <v>1769</v>
      </c>
      <c r="E1199">
        <v>3</v>
      </c>
      <c r="F1199" t="s">
        <v>13828</v>
      </c>
      <c r="G1199">
        <v>1</v>
      </c>
      <c r="H1199" t="s">
        <v>8278</v>
      </c>
      <c r="I1199">
        <v>1</v>
      </c>
      <c r="J1199" t="s">
        <v>13769</v>
      </c>
      <c r="K1199" t="s">
        <v>13778</v>
      </c>
      <c r="L1199">
        <v>270103</v>
      </c>
      <c r="M1199" t="s">
        <v>13539</v>
      </c>
      <c r="N1199">
        <v>270103008</v>
      </c>
      <c r="O1199" t="s">
        <v>13734</v>
      </c>
      <c r="P1199">
        <v>0</v>
      </c>
      <c r="Q1199">
        <v>1420.8947572471432</v>
      </c>
      <c r="R1199">
        <v>1538.7108425265369</v>
      </c>
    </row>
    <row r="1200" spans="1:18" x14ac:dyDescent="0.25">
      <c r="A1200">
        <v>11</v>
      </c>
      <c r="B1200">
        <v>11201</v>
      </c>
      <c r="C1200" t="s">
        <v>10709</v>
      </c>
      <c r="D1200" t="s">
        <v>1769</v>
      </c>
      <c r="E1200">
        <v>4</v>
      </c>
      <c r="F1200" t="s">
        <v>13829</v>
      </c>
      <c r="G1200">
        <v>1</v>
      </c>
      <c r="H1200" t="s">
        <v>8278</v>
      </c>
      <c r="I1200">
        <v>1</v>
      </c>
      <c r="J1200" t="s">
        <v>13769</v>
      </c>
      <c r="K1200" t="s">
        <v>13780</v>
      </c>
      <c r="L1200">
        <v>270103</v>
      </c>
      <c r="M1200" t="s">
        <v>13539</v>
      </c>
      <c r="N1200">
        <v>270103008</v>
      </c>
      <c r="O1200" t="s">
        <v>13734</v>
      </c>
      <c r="P1200">
        <v>0</v>
      </c>
      <c r="Q1200">
        <v>34403.178154825218</v>
      </c>
      <c r="R1200">
        <v>31042.925657848398</v>
      </c>
    </row>
    <row r="1201" spans="1:18" x14ac:dyDescent="0.25">
      <c r="A1201">
        <v>11</v>
      </c>
      <c r="B1201">
        <v>11201</v>
      </c>
      <c r="C1201" t="s">
        <v>10709</v>
      </c>
      <c r="D1201" t="s">
        <v>1769</v>
      </c>
      <c r="E1201">
        <v>4</v>
      </c>
      <c r="F1201" t="s">
        <v>13829</v>
      </c>
      <c r="G1201">
        <v>1</v>
      </c>
      <c r="H1201" t="s">
        <v>8278</v>
      </c>
      <c r="I1201">
        <v>1</v>
      </c>
      <c r="J1201" t="s">
        <v>13769</v>
      </c>
      <c r="K1201" t="s">
        <v>13781</v>
      </c>
      <c r="L1201">
        <v>270103</v>
      </c>
      <c r="M1201" t="s">
        <v>13539</v>
      </c>
      <c r="N1201">
        <v>270103008</v>
      </c>
      <c r="O1201" t="s">
        <v>13734</v>
      </c>
      <c r="P1201">
        <v>0</v>
      </c>
      <c r="Q1201">
        <v>5307.0825425565399</v>
      </c>
      <c r="R1201">
        <v>9215.9730172535965</v>
      </c>
    </row>
    <row r="1202" spans="1:18" x14ac:dyDescent="0.25">
      <c r="A1202">
        <v>11</v>
      </c>
      <c r="B1202">
        <v>11202</v>
      </c>
      <c r="C1202" t="s">
        <v>10709</v>
      </c>
      <c r="D1202" t="s">
        <v>1772</v>
      </c>
      <c r="E1202">
        <v>1</v>
      </c>
      <c r="F1202" t="s">
        <v>13826</v>
      </c>
      <c r="G1202">
        <v>1</v>
      </c>
      <c r="H1202" t="s">
        <v>8278</v>
      </c>
      <c r="I1202">
        <v>1</v>
      </c>
      <c r="J1202" t="s">
        <v>13769</v>
      </c>
      <c r="K1202" t="s">
        <v>13770</v>
      </c>
      <c r="L1202">
        <v>270103</v>
      </c>
      <c r="M1202" t="s">
        <v>13539</v>
      </c>
      <c r="N1202">
        <v>270103008</v>
      </c>
      <c r="O1202" t="s">
        <v>13734</v>
      </c>
      <c r="P1202">
        <v>0</v>
      </c>
      <c r="Q1202">
        <v>29963.560449218468</v>
      </c>
      <c r="R1202">
        <v>0</v>
      </c>
    </row>
    <row r="1203" spans="1:18" x14ac:dyDescent="0.25">
      <c r="A1203">
        <v>11</v>
      </c>
      <c r="B1203">
        <v>11202</v>
      </c>
      <c r="C1203" t="s">
        <v>10709</v>
      </c>
      <c r="D1203" t="s">
        <v>1772</v>
      </c>
      <c r="E1203">
        <v>1</v>
      </c>
      <c r="F1203" t="s">
        <v>13826</v>
      </c>
      <c r="G1203">
        <v>1</v>
      </c>
      <c r="H1203" t="s">
        <v>8278</v>
      </c>
      <c r="I1203">
        <v>1</v>
      </c>
      <c r="J1203" t="s">
        <v>13769</v>
      </c>
      <c r="K1203" t="s">
        <v>13771</v>
      </c>
      <c r="L1203">
        <v>270103</v>
      </c>
      <c r="M1203" t="s">
        <v>13539</v>
      </c>
      <c r="N1203">
        <v>270103008</v>
      </c>
      <c r="O1203" t="s">
        <v>13734</v>
      </c>
      <c r="P1203">
        <v>0</v>
      </c>
      <c r="Q1203">
        <v>6460.0041568443648</v>
      </c>
      <c r="R1203">
        <v>0</v>
      </c>
    </row>
    <row r="1204" spans="1:18" x14ac:dyDescent="0.25">
      <c r="A1204">
        <v>11</v>
      </c>
      <c r="B1204">
        <v>11202</v>
      </c>
      <c r="C1204" t="s">
        <v>10709</v>
      </c>
      <c r="D1204" t="s">
        <v>1772</v>
      </c>
      <c r="E1204">
        <v>2</v>
      </c>
      <c r="F1204" t="s">
        <v>13827</v>
      </c>
      <c r="G1204">
        <v>2</v>
      </c>
      <c r="H1204" t="s">
        <v>13773</v>
      </c>
      <c r="I1204">
        <v>1</v>
      </c>
      <c r="J1204" t="s">
        <v>13769</v>
      </c>
      <c r="K1204" t="s">
        <v>13774</v>
      </c>
      <c r="L1204">
        <v>270103</v>
      </c>
      <c r="M1204" t="s">
        <v>13539</v>
      </c>
      <c r="N1204">
        <v>270103008</v>
      </c>
      <c r="O1204" t="s">
        <v>13734</v>
      </c>
      <c r="P1204">
        <v>0</v>
      </c>
      <c r="Q1204">
        <v>26776.405691754124</v>
      </c>
      <c r="R1204">
        <v>0</v>
      </c>
    </row>
    <row r="1205" spans="1:18" x14ac:dyDescent="0.25">
      <c r="A1205">
        <v>11</v>
      </c>
      <c r="B1205">
        <v>11202</v>
      </c>
      <c r="C1205" t="s">
        <v>10709</v>
      </c>
      <c r="D1205" t="s">
        <v>1772</v>
      </c>
      <c r="E1205">
        <v>2</v>
      </c>
      <c r="F1205" t="s">
        <v>13827</v>
      </c>
      <c r="G1205">
        <v>2</v>
      </c>
      <c r="H1205" t="s">
        <v>13773</v>
      </c>
      <c r="I1205">
        <v>1</v>
      </c>
      <c r="J1205" t="s">
        <v>13769</v>
      </c>
      <c r="K1205" t="s">
        <v>13775</v>
      </c>
      <c r="L1205">
        <v>270103</v>
      </c>
      <c r="M1205" t="s">
        <v>13539</v>
      </c>
      <c r="N1205">
        <v>270103008</v>
      </c>
      <c r="O1205" t="s">
        <v>13734</v>
      </c>
      <c r="P1205">
        <v>0</v>
      </c>
      <c r="Q1205">
        <v>9647.1589143087094</v>
      </c>
      <c r="R1205">
        <v>0</v>
      </c>
    </row>
    <row r="1206" spans="1:18" x14ac:dyDescent="0.25">
      <c r="A1206">
        <v>11</v>
      </c>
      <c r="B1206">
        <v>11202</v>
      </c>
      <c r="C1206" t="s">
        <v>10709</v>
      </c>
      <c r="D1206" t="s">
        <v>1772</v>
      </c>
      <c r="E1206">
        <v>3</v>
      </c>
      <c r="F1206" t="s">
        <v>13828</v>
      </c>
      <c r="G1206">
        <v>1</v>
      </c>
      <c r="H1206" t="s">
        <v>8278</v>
      </c>
      <c r="I1206">
        <v>1</v>
      </c>
      <c r="J1206" t="s">
        <v>13769</v>
      </c>
      <c r="K1206" t="s">
        <v>13777</v>
      </c>
      <c r="L1206">
        <v>270103</v>
      </c>
      <c r="M1206" t="s">
        <v>13539</v>
      </c>
      <c r="N1206">
        <v>270103008</v>
      </c>
      <c r="O1206" t="s">
        <v>13734</v>
      </c>
      <c r="P1206">
        <v>0</v>
      </c>
      <c r="Q1206">
        <v>32920.774191587006</v>
      </c>
      <c r="R1206">
        <v>0</v>
      </c>
    </row>
    <row r="1207" spans="1:18" x14ac:dyDescent="0.25">
      <c r="A1207">
        <v>11</v>
      </c>
      <c r="B1207">
        <v>11202</v>
      </c>
      <c r="C1207" t="s">
        <v>10709</v>
      </c>
      <c r="D1207" t="s">
        <v>1772</v>
      </c>
      <c r="E1207">
        <v>3</v>
      </c>
      <c r="F1207" t="s">
        <v>13828</v>
      </c>
      <c r="G1207">
        <v>1</v>
      </c>
      <c r="H1207" t="s">
        <v>8278</v>
      </c>
      <c r="I1207">
        <v>1</v>
      </c>
      <c r="J1207" t="s">
        <v>13769</v>
      </c>
      <c r="K1207" t="s">
        <v>13778</v>
      </c>
      <c r="L1207">
        <v>270103</v>
      </c>
      <c r="M1207" t="s">
        <v>13539</v>
      </c>
      <c r="N1207">
        <v>270103008</v>
      </c>
      <c r="O1207" t="s">
        <v>13734</v>
      </c>
      <c r="P1207">
        <v>0</v>
      </c>
      <c r="Q1207">
        <v>3502.790414475829</v>
      </c>
      <c r="R1207">
        <v>0</v>
      </c>
    </row>
    <row r="1208" spans="1:18" x14ac:dyDescent="0.25">
      <c r="A1208">
        <v>11</v>
      </c>
      <c r="B1208">
        <v>11202</v>
      </c>
      <c r="C1208" t="s">
        <v>10709</v>
      </c>
      <c r="D1208" t="s">
        <v>1772</v>
      </c>
      <c r="E1208">
        <v>4</v>
      </c>
      <c r="F1208" t="s">
        <v>13829</v>
      </c>
      <c r="G1208">
        <v>1</v>
      </c>
      <c r="H1208" t="s">
        <v>8278</v>
      </c>
      <c r="I1208">
        <v>1</v>
      </c>
      <c r="J1208" t="s">
        <v>13769</v>
      </c>
      <c r="K1208" t="s">
        <v>13780</v>
      </c>
      <c r="L1208">
        <v>270103</v>
      </c>
      <c r="M1208" t="s">
        <v>13539</v>
      </c>
      <c r="N1208">
        <v>270103008</v>
      </c>
      <c r="O1208" t="s">
        <v>13734</v>
      </c>
      <c r="P1208">
        <v>0</v>
      </c>
      <c r="Q1208">
        <v>29963.560449218468</v>
      </c>
      <c r="R1208">
        <v>0</v>
      </c>
    </row>
    <row r="1209" spans="1:18" x14ac:dyDescent="0.25">
      <c r="A1209">
        <v>11</v>
      </c>
      <c r="B1209">
        <v>11202</v>
      </c>
      <c r="C1209" t="s">
        <v>10709</v>
      </c>
      <c r="D1209" t="s">
        <v>1772</v>
      </c>
      <c r="E1209">
        <v>4</v>
      </c>
      <c r="F1209" t="s">
        <v>13829</v>
      </c>
      <c r="G1209">
        <v>1</v>
      </c>
      <c r="H1209" t="s">
        <v>8278</v>
      </c>
      <c r="I1209">
        <v>1</v>
      </c>
      <c r="J1209" t="s">
        <v>13769</v>
      </c>
      <c r="K1209" t="s">
        <v>13781</v>
      </c>
      <c r="L1209">
        <v>270103</v>
      </c>
      <c r="M1209" t="s">
        <v>13539</v>
      </c>
      <c r="N1209">
        <v>270103008</v>
      </c>
      <c r="O1209" t="s">
        <v>13734</v>
      </c>
      <c r="P1209">
        <v>0</v>
      </c>
      <c r="Q1209">
        <v>6460.0041568443648</v>
      </c>
      <c r="R1209">
        <v>0</v>
      </c>
    </row>
    <row r="1210" spans="1:18" x14ac:dyDescent="0.25">
      <c r="A1210">
        <v>11</v>
      </c>
      <c r="B1210">
        <v>11203</v>
      </c>
      <c r="C1210" t="s">
        <v>10709</v>
      </c>
      <c r="D1210" t="s">
        <v>1775</v>
      </c>
      <c r="E1210">
        <v>1</v>
      </c>
      <c r="F1210" t="s">
        <v>13826</v>
      </c>
      <c r="G1210">
        <v>1</v>
      </c>
      <c r="H1210" t="s">
        <v>8278</v>
      </c>
      <c r="I1210">
        <v>1</v>
      </c>
      <c r="J1210" t="s">
        <v>13769</v>
      </c>
      <c r="K1210" t="s">
        <v>13770</v>
      </c>
      <c r="L1210">
        <v>270103</v>
      </c>
      <c r="M1210" t="s">
        <v>13539</v>
      </c>
      <c r="N1210">
        <v>270103008</v>
      </c>
      <c r="O1210" t="s">
        <v>13734</v>
      </c>
      <c r="P1210">
        <v>0</v>
      </c>
      <c r="Q1210">
        <v>42740.316160290393</v>
      </c>
      <c r="R1210">
        <v>0</v>
      </c>
    </row>
    <row r="1211" spans="1:18" x14ac:dyDescent="0.25">
      <c r="A1211">
        <v>11</v>
      </c>
      <c r="B1211">
        <v>11203</v>
      </c>
      <c r="C1211" t="s">
        <v>10709</v>
      </c>
      <c r="D1211" t="s">
        <v>1775</v>
      </c>
      <c r="E1211">
        <v>1</v>
      </c>
      <c r="F1211" t="s">
        <v>13826</v>
      </c>
      <c r="G1211">
        <v>1</v>
      </c>
      <c r="H1211" t="s">
        <v>8278</v>
      </c>
      <c r="I1211">
        <v>1</v>
      </c>
      <c r="J1211" t="s">
        <v>13769</v>
      </c>
      <c r="K1211" t="s">
        <v>13771</v>
      </c>
      <c r="L1211">
        <v>270103</v>
      </c>
      <c r="M1211" t="s">
        <v>13539</v>
      </c>
      <c r="N1211">
        <v>270103008</v>
      </c>
      <c r="O1211" t="s">
        <v>13734</v>
      </c>
      <c r="P1211">
        <v>0</v>
      </c>
      <c r="Q1211">
        <v>4974.0259740259744</v>
      </c>
      <c r="R1211">
        <v>0</v>
      </c>
    </row>
    <row r="1212" spans="1:18" x14ac:dyDescent="0.25">
      <c r="A1212">
        <v>11</v>
      </c>
      <c r="B1212">
        <v>11203</v>
      </c>
      <c r="C1212" t="s">
        <v>10709</v>
      </c>
      <c r="D1212" t="s">
        <v>1775</v>
      </c>
      <c r="E1212">
        <v>2</v>
      </c>
      <c r="F1212" t="s">
        <v>13827</v>
      </c>
      <c r="G1212">
        <v>2</v>
      </c>
      <c r="H1212" t="s">
        <v>13773</v>
      </c>
      <c r="I1212">
        <v>1</v>
      </c>
      <c r="J1212" t="s">
        <v>13769</v>
      </c>
      <c r="K1212" t="s">
        <v>13774</v>
      </c>
      <c r="L1212">
        <v>270103</v>
      </c>
      <c r="M1212" t="s">
        <v>13539</v>
      </c>
      <c r="N1212">
        <v>270103008</v>
      </c>
      <c r="O1212" t="s">
        <v>13734</v>
      </c>
      <c r="P1212">
        <v>0</v>
      </c>
      <c r="Q1212">
        <v>42740.316160290393</v>
      </c>
      <c r="R1212">
        <v>0</v>
      </c>
    </row>
    <row r="1213" spans="1:18" x14ac:dyDescent="0.25">
      <c r="A1213">
        <v>11</v>
      </c>
      <c r="B1213">
        <v>11203</v>
      </c>
      <c r="C1213" t="s">
        <v>10709</v>
      </c>
      <c r="D1213" t="s">
        <v>1775</v>
      </c>
      <c r="E1213">
        <v>2</v>
      </c>
      <c r="F1213" t="s">
        <v>13827</v>
      </c>
      <c r="G1213">
        <v>2</v>
      </c>
      <c r="H1213" t="s">
        <v>13773</v>
      </c>
      <c r="I1213">
        <v>1</v>
      </c>
      <c r="J1213" t="s">
        <v>13769</v>
      </c>
      <c r="K1213" t="s">
        <v>13775</v>
      </c>
      <c r="L1213">
        <v>270103</v>
      </c>
      <c r="M1213" t="s">
        <v>13539</v>
      </c>
      <c r="N1213">
        <v>270103008</v>
      </c>
      <c r="O1213" t="s">
        <v>13734</v>
      </c>
      <c r="P1213">
        <v>0</v>
      </c>
      <c r="Q1213">
        <v>4974.0259740259744</v>
      </c>
      <c r="R1213">
        <v>0</v>
      </c>
    </row>
    <row r="1214" spans="1:18" x14ac:dyDescent="0.25">
      <c r="A1214">
        <v>11</v>
      </c>
      <c r="B1214">
        <v>11203</v>
      </c>
      <c r="C1214" t="s">
        <v>10709</v>
      </c>
      <c r="D1214" t="s">
        <v>1775</v>
      </c>
      <c r="E1214">
        <v>3</v>
      </c>
      <c r="F1214" t="s">
        <v>13828</v>
      </c>
      <c r="G1214">
        <v>1</v>
      </c>
      <c r="H1214" t="s">
        <v>8278</v>
      </c>
      <c r="I1214">
        <v>1</v>
      </c>
      <c r="J1214" t="s">
        <v>13769</v>
      </c>
      <c r="K1214" t="s">
        <v>13777</v>
      </c>
      <c r="L1214">
        <v>270103</v>
      </c>
      <c r="M1214" t="s">
        <v>13539</v>
      </c>
      <c r="N1214">
        <v>270103008</v>
      </c>
      <c r="O1214" t="s">
        <v>13734</v>
      </c>
      <c r="P1214">
        <v>0</v>
      </c>
      <c r="Q1214">
        <v>42740.316160290393</v>
      </c>
      <c r="R1214">
        <v>0</v>
      </c>
    </row>
    <row r="1215" spans="1:18" x14ac:dyDescent="0.25">
      <c r="A1215">
        <v>11</v>
      </c>
      <c r="B1215">
        <v>11203</v>
      </c>
      <c r="C1215" t="s">
        <v>10709</v>
      </c>
      <c r="D1215" t="s">
        <v>1775</v>
      </c>
      <c r="E1215">
        <v>3</v>
      </c>
      <c r="F1215" t="s">
        <v>13828</v>
      </c>
      <c r="G1215">
        <v>1</v>
      </c>
      <c r="H1215" t="s">
        <v>8278</v>
      </c>
      <c r="I1215">
        <v>1</v>
      </c>
      <c r="J1215" t="s">
        <v>13769</v>
      </c>
      <c r="K1215" t="s">
        <v>13778</v>
      </c>
      <c r="L1215">
        <v>270103</v>
      </c>
      <c r="M1215" t="s">
        <v>13539</v>
      </c>
      <c r="N1215">
        <v>270103008</v>
      </c>
      <c r="O1215" t="s">
        <v>13734</v>
      </c>
      <c r="P1215">
        <v>0</v>
      </c>
      <c r="Q1215">
        <v>4974.0259740259744</v>
      </c>
      <c r="R1215">
        <v>0</v>
      </c>
    </row>
    <row r="1216" spans="1:18" x14ac:dyDescent="0.25">
      <c r="A1216">
        <v>11</v>
      </c>
      <c r="B1216">
        <v>11203</v>
      </c>
      <c r="C1216" t="s">
        <v>10709</v>
      </c>
      <c r="D1216" t="s">
        <v>1775</v>
      </c>
      <c r="E1216">
        <v>4</v>
      </c>
      <c r="F1216" t="s">
        <v>13829</v>
      </c>
      <c r="G1216">
        <v>1</v>
      </c>
      <c r="H1216" t="s">
        <v>8278</v>
      </c>
      <c r="I1216">
        <v>1</v>
      </c>
      <c r="J1216" t="s">
        <v>13769</v>
      </c>
      <c r="K1216" t="s">
        <v>13780</v>
      </c>
      <c r="L1216">
        <v>270103</v>
      </c>
      <c r="M1216" t="s">
        <v>13539</v>
      </c>
      <c r="N1216">
        <v>270103008</v>
      </c>
      <c r="O1216" t="s">
        <v>13734</v>
      </c>
      <c r="P1216">
        <v>0</v>
      </c>
      <c r="Q1216">
        <v>42740.316160290393</v>
      </c>
      <c r="R1216">
        <v>0</v>
      </c>
    </row>
    <row r="1217" spans="1:18" x14ac:dyDescent="0.25">
      <c r="A1217">
        <v>11</v>
      </c>
      <c r="B1217">
        <v>11203</v>
      </c>
      <c r="C1217" t="s">
        <v>10709</v>
      </c>
      <c r="D1217" t="s">
        <v>1775</v>
      </c>
      <c r="E1217">
        <v>4</v>
      </c>
      <c r="F1217" t="s">
        <v>13829</v>
      </c>
      <c r="G1217">
        <v>1</v>
      </c>
      <c r="H1217" t="s">
        <v>8278</v>
      </c>
      <c r="I1217">
        <v>1</v>
      </c>
      <c r="J1217" t="s">
        <v>13769</v>
      </c>
      <c r="K1217" t="s">
        <v>13781</v>
      </c>
      <c r="L1217">
        <v>270103</v>
      </c>
      <c r="M1217" t="s">
        <v>13539</v>
      </c>
      <c r="N1217">
        <v>270103008</v>
      </c>
      <c r="O1217" t="s">
        <v>13734</v>
      </c>
      <c r="P1217">
        <v>0</v>
      </c>
      <c r="Q1217">
        <v>4974.0259740259744</v>
      </c>
      <c r="R1217">
        <v>0</v>
      </c>
    </row>
    <row r="1218" spans="1:18" x14ac:dyDescent="0.25">
      <c r="A1218">
        <v>11</v>
      </c>
      <c r="B1218">
        <v>11301</v>
      </c>
      <c r="C1218" t="s">
        <v>10709</v>
      </c>
      <c r="D1218" t="s">
        <v>1778</v>
      </c>
      <c r="E1218">
        <v>1</v>
      </c>
      <c r="F1218" t="s">
        <v>13826</v>
      </c>
      <c r="G1218">
        <v>1</v>
      </c>
      <c r="H1218" t="s">
        <v>8278</v>
      </c>
      <c r="I1218">
        <v>1</v>
      </c>
      <c r="J1218" t="s">
        <v>13769</v>
      </c>
      <c r="K1218" t="s">
        <v>13770</v>
      </c>
      <c r="L1218">
        <v>270103</v>
      </c>
      <c r="M1218" t="s">
        <v>13539</v>
      </c>
      <c r="N1218">
        <v>270103008</v>
      </c>
      <c r="O1218" t="s">
        <v>13734</v>
      </c>
      <c r="P1218">
        <v>0</v>
      </c>
      <c r="Q1218">
        <v>14435.615412147377</v>
      </c>
      <c r="R1218">
        <v>0</v>
      </c>
    </row>
    <row r="1219" spans="1:18" x14ac:dyDescent="0.25">
      <c r="A1219">
        <v>11</v>
      </c>
      <c r="B1219">
        <v>11301</v>
      </c>
      <c r="C1219" t="s">
        <v>10709</v>
      </c>
      <c r="D1219" t="s">
        <v>1778</v>
      </c>
      <c r="E1219">
        <v>1</v>
      </c>
      <c r="F1219" t="s">
        <v>13826</v>
      </c>
      <c r="G1219">
        <v>1</v>
      </c>
      <c r="H1219" t="s">
        <v>8278</v>
      </c>
      <c r="I1219">
        <v>1</v>
      </c>
      <c r="J1219" t="s">
        <v>13769</v>
      </c>
      <c r="K1219" t="s">
        <v>13771</v>
      </c>
      <c r="L1219">
        <v>270103</v>
      </c>
      <c r="M1219" t="s">
        <v>13539</v>
      </c>
      <c r="N1219">
        <v>270103008</v>
      </c>
      <c r="O1219" t="s">
        <v>13734</v>
      </c>
      <c r="P1219">
        <v>0</v>
      </c>
      <c r="Q1219">
        <v>8955.7831462386766</v>
      </c>
      <c r="R1219">
        <v>0</v>
      </c>
    </row>
    <row r="1220" spans="1:18" x14ac:dyDescent="0.25">
      <c r="A1220">
        <v>11</v>
      </c>
      <c r="B1220">
        <v>11301</v>
      </c>
      <c r="C1220" t="s">
        <v>10709</v>
      </c>
      <c r="D1220" t="s">
        <v>1778</v>
      </c>
      <c r="E1220">
        <v>2</v>
      </c>
      <c r="F1220" t="s">
        <v>13827</v>
      </c>
      <c r="G1220">
        <v>2</v>
      </c>
      <c r="H1220" t="s">
        <v>13773</v>
      </c>
      <c r="I1220">
        <v>1</v>
      </c>
      <c r="J1220" t="s">
        <v>13769</v>
      </c>
      <c r="K1220" t="s">
        <v>13774</v>
      </c>
      <c r="L1220">
        <v>270103</v>
      </c>
      <c r="M1220" t="s">
        <v>13539</v>
      </c>
      <c r="N1220">
        <v>270103008</v>
      </c>
      <c r="O1220" t="s">
        <v>13734</v>
      </c>
      <c r="P1220">
        <v>0</v>
      </c>
      <c r="Q1220">
        <v>14435.615412147377</v>
      </c>
      <c r="R1220">
        <v>0</v>
      </c>
    </row>
    <row r="1221" spans="1:18" x14ac:dyDescent="0.25">
      <c r="A1221">
        <v>11</v>
      </c>
      <c r="B1221">
        <v>11301</v>
      </c>
      <c r="C1221" t="s">
        <v>10709</v>
      </c>
      <c r="D1221" t="s">
        <v>1778</v>
      </c>
      <c r="E1221">
        <v>2</v>
      </c>
      <c r="F1221" t="s">
        <v>13827</v>
      </c>
      <c r="G1221">
        <v>2</v>
      </c>
      <c r="H1221" t="s">
        <v>13773</v>
      </c>
      <c r="I1221">
        <v>1</v>
      </c>
      <c r="J1221" t="s">
        <v>13769</v>
      </c>
      <c r="K1221" t="s">
        <v>13775</v>
      </c>
      <c r="L1221">
        <v>270103</v>
      </c>
      <c r="M1221" t="s">
        <v>13539</v>
      </c>
      <c r="N1221">
        <v>270103008</v>
      </c>
      <c r="O1221" t="s">
        <v>13734</v>
      </c>
      <c r="P1221">
        <v>0</v>
      </c>
      <c r="Q1221">
        <v>8955.7831462386766</v>
      </c>
      <c r="R1221">
        <v>0</v>
      </c>
    </row>
    <row r="1222" spans="1:18" x14ac:dyDescent="0.25">
      <c r="A1222">
        <v>11</v>
      </c>
      <c r="B1222">
        <v>11301</v>
      </c>
      <c r="C1222" t="s">
        <v>10709</v>
      </c>
      <c r="D1222" t="s">
        <v>1778</v>
      </c>
      <c r="E1222">
        <v>3</v>
      </c>
      <c r="F1222" t="s">
        <v>13828</v>
      </c>
      <c r="G1222">
        <v>1</v>
      </c>
      <c r="H1222" t="s">
        <v>8278</v>
      </c>
      <c r="I1222">
        <v>1</v>
      </c>
      <c r="J1222" t="s">
        <v>13769</v>
      </c>
      <c r="K1222" t="s">
        <v>13777</v>
      </c>
      <c r="L1222">
        <v>270103</v>
      </c>
      <c r="M1222" t="s">
        <v>13539</v>
      </c>
      <c r="N1222">
        <v>270103008</v>
      </c>
      <c r="O1222" t="s">
        <v>13734</v>
      </c>
      <c r="P1222">
        <v>0</v>
      </c>
      <c r="Q1222">
        <v>21218.883053923801</v>
      </c>
      <c r="R1222">
        <v>0</v>
      </c>
    </row>
    <row r="1223" spans="1:18" x14ac:dyDescent="0.25">
      <c r="A1223">
        <v>11</v>
      </c>
      <c r="B1223">
        <v>11301</v>
      </c>
      <c r="C1223" t="s">
        <v>10709</v>
      </c>
      <c r="D1223" t="s">
        <v>1778</v>
      </c>
      <c r="E1223">
        <v>3</v>
      </c>
      <c r="F1223" t="s">
        <v>13828</v>
      </c>
      <c r="G1223">
        <v>1</v>
      </c>
      <c r="H1223" t="s">
        <v>8278</v>
      </c>
      <c r="I1223">
        <v>1</v>
      </c>
      <c r="J1223" t="s">
        <v>13769</v>
      </c>
      <c r="K1223" t="s">
        <v>13778</v>
      </c>
      <c r="L1223">
        <v>270103</v>
      </c>
      <c r="M1223" t="s">
        <v>13539</v>
      </c>
      <c r="N1223">
        <v>270103008</v>
      </c>
      <c r="O1223" t="s">
        <v>13734</v>
      </c>
      <c r="P1223">
        <v>0</v>
      </c>
      <c r="Q1223">
        <v>2172.5155044622597</v>
      </c>
      <c r="R1223">
        <v>0</v>
      </c>
    </row>
    <row r="1224" spans="1:18" x14ac:dyDescent="0.25">
      <c r="A1224">
        <v>11</v>
      </c>
      <c r="B1224">
        <v>11301</v>
      </c>
      <c r="C1224" t="s">
        <v>10709</v>
      </c>
      <c r="D1224" t="s">
        <v>1778</v>
      </c>
      <c r="E1224">
        <v>4</v>
      </c>
      <c r="F1224" t="s">
        <v>13829</v>
      </c>
      <c r="G1224">
        <v>1</v>
      </c>
      <c r="H1224" t="s">
        <v>8278</v>
      </c>
      <c r="I1224">
        <v>1</v>
      </c>
      <c r="J1224" t="s">
        <v>13769</v>
      </c>
      <c r="K1224" t="s">
        <v>13780</v>
      </c>
      <c r="L1224">
        <v>270103</v>
      </c>
      <c r="M1224" t="s">
        <v>13539</v>
      </c>
      <c r="N1224">
        <v>270103008</v>
      </c>
      <c r="O1224" t="s">
        <v>13734</v>
      </c>
      <c r="P1224">
        <v>0</v>
      </c>
      <c r="Q1224">
        <v>16608.130916609636</v>
      </c>
      <c r="R1224">
        <v>0</v>
      </c>
    </row>
    <row r="1225" spans="1:18" x14ac:dyDescent="0.25">
      <c r="A1225">
        <v>11</v>
      </c>
      <c r="B1225">
        <v>11301</v>
      </c>
      <c r="C1225" t="s">
        <v>10709</v>
      </c>
      <c r="D1225" t="s">
        <v>1778</v>
      </c>
      <c r="E1225">
        <v>4</v>
      </c>
      <c r="F1225" t="s">
        <v>13829</v>
      </c>
      <c r="G1225">
        <v>1</v>
      </c>
      <c r="H1225" t="s">
        <v>8278</v>
      </c>
      <c r="I1225">
        <v>1</v>
      </c>
      <c r="J1225" t="s">
        <v>13769</v>
      </c>
      <c r="K1225" t="s">
        <v>13781</v>
      </c>
      <c r="L1225">
        <v>270103</v>
      </c>
      <c r="M1225" t="s">
        <v>13539</v>
      </c>
      <c r="N1225">
        <v>270103008</v>
      </c>
      <c r="O1225" t="s">
        <v>13734</v>
      </c>
      <c r="P1225">
        <v>0</v>
      </c>
      <c r="Q1225">
        <v>6783.2676417764169</v>
      </c>
      <c r="R1225">
        <v>0</v>
      </c>
    </row>
    <row r="1226" spans="1:18" x14ac:dyDescent="0.25">
      <c r="A1226">
        <v>11</v>
      </c>
      <c r="B1226">
        <v>11401</v>
      </c>
      <c r="C1226" t="s">
        <v>10709</v>
      </c>
      <c r="D1226" t="s">
        <v>1787</v>
      </c>
      <c r="E1226">
        <v>1</v>
      </c>
      <c r="F1226" t="s">
        <v>13826</v>
      </c>
      <c r="G1226">
        <v>1</v>
      </c>
      <c r="H1226" t="s">
        <v>8278</v>
      </c>
      <c r="I1226">
        <v>1</v>
      </c>
      <c r="J1226" t="s">
        <v>13769</v>
      </c>
      <c r="K1226" t="s">
        <v>13770</v>
      </c>
      <c r="L1226">
        <v>270103</v>
      </c>
      <c r="M1226" t="s">
        <v>13539</v>
      </c>
      <c r="N1226">
        <v>270103008</v>
      </c>
      <c r="O1226" t="s">
        <v>13734</v>
      </c>
      <c r="P1226">
        <v>0</v>
      </c>
      <c r="Q1226">
        <v>19764.762752203991</v>
      </c>
      <c r="R1226">
        <v>0</v>
      </c>
    </row>
    <row r="1227" spans="1:18" x14ac:dyDescent="0.25">
      <c r="A1227">
        <v>11</v>
      </c>
      <c r="B1227">
        <v>11401</v>
      </c>
      <c r="C1227" t="s">
        <v>10709</v>
      </c>
      <c r="D1227" t="s">
        <v>1787</v>
      </c>
      <c r="E1227">
        <v>1</v>
      </c>
      <c r="F1227" t="s">
        <v>13826</v>
      </c>
      <c r="G1227">
        <v>1</v>
      </c>
      <c r="H1227" t="s">
        <v>8278</v>
      </c>
      <c r="I1227">
        <v>1</v>
      </c>
      <c r="J1227" t="s">
        <v>13769</v>
      </c>
      <c r="K1227" t="s">
        <v>13771</v>
      </c>
      <c r="L1227">
        <v>270103</v>
      </c>
      <c r="M1227" t="s">
        <v>13539</v>
      </c>
      <c r="N1227">
        <v>270103008</v>
      </c>
      <c r="O1227" t="s">
        <v>13734</v>
      </c>
      <c r="P1227">
        <v>0</v>
      </c>
      <c r="Q1227">
        <v>1561.2855876245903</v>
      </c>
      <c r="R1227">
        <v>0</v>
      </c>
    </row>
    <row r="1228" spans="1:18" x14ac:dyDescent="0.25">
      <c r="A1228">
        <v>11</v>
      </c>
      <c r="B1228">
        <v>11401</v>
      </c>
      <c r="C1228" t="s">
        <v>10709</v>
      </c>
      <c r="D1228" t="s">
        <v>1787</v>
      </c>
      <c r="E1228">
        <v>2</v>
      </c>
      <c r="F1228" t="s">
        <v>13827</v>
      </c>
      <c r="G1228">
        <v>2</v>
      </c>
      <c r="H1228" t="s">
        <v>13773</v>
      </c>
      <c r="I1228">
        <v>1</v>
      </c>
      <c r="J1228" t="s">
        <v>13769</v>
      </c>
      <c r="K1228" t="s">
        <v>13774</v>
      </c>
      <c r="L1228">
        <v>270103</v>
      </c>
      <c r="M1228" t="s">
        <v>13539</v>
      </c>
      <c r="N1228">
        <v>270103008</v>
      </c>
      <c r="O1228" t="s">
        <v>13734</v>
      </c>
      <c r="P1228">
        <v>0</v>
      </c>
      <c r="Q1228">
        <v>15266.129284820554</v>
      </c>
      <c r="R1228">
        <v>0</v>
      </c>
    </row>
    <row r="1229" spans="1:18" x14ac:dyDescent="0.25">
      <c r="A1229">
        <v>11</v>
      </c>
      <c r="B1229">
        <v>11401</v>
      </c>
      <c r="C1229" t="s">
        <v>10709</v>
      </c>
      <c r="D1229" t="s">
        <v>1787</v>
      </c>
      <c r="E1229">
        <v>2</v>
      </c>
      <c r="F1229" t="s">
        <v>13827</v>
      </c>
      <c r="G1229">
        <v>2</v>
      </c>
      <c r="H1229" t="s">
        <v>13773</v>
      </c>
      <c r="I1229">
        <v>1</v>
      </c>
      <c r="J1229" t="s">
        <v>13769</v>
      </c>
      <c r="K1229" t="s">
        <v>13775</v>
      </c>
      <c r="L1229">
        <v>270103</v>
      </c>
      <c r="M1229" t="s">
        <v>13539</v>
      </c>
      <c r="N1229">
        <v>270103008</v>
      </c>
      <c r="O1229" t="s">
        <v>13734</v>
      </c>
      <c r="P1229">
        <v>0</v>
      </c>
      <c r="Q1229">
        <v>6059.9190550080293</v>
      </c>
      <c r="R1229">
        <v>0</v>
      </c>
    </row>
    <row r="1230" spans="1:18" x14ac:dyDescent="0.25">
      <c r="A1230">
        <v>11</v>
      </c>
      <c r="B1230">
        <v>11401</v>
      </c>
      <c r="C1230" t="s">
        <v>10709</v>
      </c>
      <c r="D1230" t="s">
        <v>1787</v>
      </c>
      <c r="E1230">
        <v>3</v>
      </c>
      <c r="F1230" t="s">
        <v>13828</v>
      </c>
      <c r="G1230">
        <v>1</v>
      </c>
      <c r="H1230" t="s">
        <v>8278</v>
      </c>
      <c r="I1230">
        <v>1</v>
      </c>
      <c r="J1230" t="s">
        <v>13769</v>
      </c>
      <c r="K1230" t="s">
        <v>13777</v>
      </c>
      <c r="L1230">
        <v>270103</v>
      </c>
      <c r="M1230" t="s">
        <v>13539</v>
      </c>
      <c r="N1230">
        <v>270103008</v>
      </c>
      <c r="O1230" t="s">
        <v>13734</v>
      </c>
      <c r="P1230">
        <v>0</v>
      </c>
      <c r="Q1230">
        <v>21326.04833982858</v>
      </c>
      <c r="R1230">
        <v>0</v>
      </c>
    </row>
    <row r="1231" spans="1:18" x14ac:dyDescent="0.25">
      <c r="A1231">
        <v>11</v>
      </c>
      <c r="B1231">
        <v>11401</v>
      </c>
      <c r="C1231" t="s">
        <v>10709</v>
      </c>
      <c r="D1231" t="s">
        <v>1787</v>
      </c>
      <c r="E1231">
        <v>4</v>
      </c>
      <c r="F1231" t="s">
        <v>13829</v>
      </c>
      <c r="G1231">
        <v>1</v>
      </c>
      <c r="H1231" t="s">
        <v>8278</v>
      </c>
      <c r="I1231">
        <v>1</v>
      </c>
      <c r="J1231" t="s">
        <v>13769</v>
      </c>
      <c r="K1231" t="s">
        <v>13780</v>
      </c>
      <c r="L1231">
        <v>270103</v>
      </c>
      <c r="M1231" t="s">
        <v>13539</v>
      </c>
      <c r="N1231">
        <v>270103008</v>
      </c>
      <c r="O1231" t="s">
        <v>13734</v>
      </c>
      <c r="P1231">
        <v>0</v>
      </c>
      <c r="Q1231">
        <v>19764.762752203991</v>
      </c>
      <c r="R1231">
        <v>0</v>
      </c>
    </row>
    <row r="1232" spans="1:18" x14ac:dyDescent="0.25">
      <c r="A1232">
        <v>11</v>
      </c>
      <c r="B1232">
        <v>11401</v>
      </c>
      <c r="C1232" t="s">
        <v>10709</v>
      </c>
      <c r="D1232" t="s">
        <v>1787</v>
      </c>
      <c r="E1232">
        <v>4</v>
      </c>
      <c r="F1232" t="s">
        <v>13829</v>
      </c>
      <c r="G1232">
        <v>1</v>
      </c>
      <c r="H1232" t="s">
        <v>8278</v>
      </c>
      <c r="I1232">
        <v>1</v>
      </c>
      <c r="J1232" t="s">
        <v>13769</v>
      </c>
      <c r="K1232" t="s">
        <v>13781</v>
      </c>
      <c r="L1232">
        <v>270103</v>
      </c>
      <c r="M1232" t="s">
        <v>13539</v>
      </c>
      <c r="N1232">
        <v>270103008</v>
      </c>
      <c r="O1232" t="s">
        <v>13734</v>
      </c>
      <c r="P1232">
        <v>0</v>
      </c>
      <c r="Q1232">
        <v>1561.2855876245903</v>
      </c>
      <c r="R1232">
        <v>0</v>
      </c>
    </row>
    <row r="1233" spans="1:18" x14ac:dyDescent="0.25">
      <c r="A1233">
        <v>12</v>
      </c>
      <c r="B1233">
        <v>12101</v>
      </c>
      <c r="C1233" t="s">
        <v>13787</v>
      </c>
      <c r="D1233" t="s">
        <v>1793</v>
      </c>
      <c r="E1233">
        <v>1</v>
      </c>
      <c r="F1233" t="s">
        <v>13826</v>
      </c>
      <c r="G1233">
        <v>1</v>
      </c>
      <c r="H1233" t="s">
        <v>8278</v>
      </c>
      <c r="I1233">
        <v>1</v>
      </c>
      <c r="J1233" t="s">
        <v>13769</v>
      </c>
      <c r="K1233" t="s">
        <v>13770</v>
      </c>
      <c r="L1233">
        <v>270103</v>
      </c>
      <c r="M1233" t="s">
        <v>13539</v>
      </c>
      <c r="N1233">
        <v>270103008</v>
      </c>
      <c r="O1233" t="s">
        <v>13734</v>
      </c>
      <c r="P1233">
        <v>28198.010110048104</v>
      </c>
      <c r="Q1233">
        <v>29163.187543217417</v>
      </c>
      <c r="R1233">
        <v>27149.159205290056</v>
      </c>
    </row>
    <row r="1234" spans="1:18" x14ac:dyDescent="0.25">
      <c r="A1234">
        <v>12</v>
      </c>
      <c r="B1234">
        <v>12101</v>
      </c>
      <c r="C1234" t="s">
        <v>13787</v>
      </c>
      <c r="D1234" t="s">
        <v>1793</v>
      </c>
      <c r="E1234">
        <v>1</v>
      </c>
      <c r="F1234" t="s">
        <v>13826</v>
      </c>
      <c r="G1234">
        <v>1</v>
      </c>
      <c r="H1234" t="s">
        <v>8278</v>
      </c>
      <c r="I1234">
        <v>1</v>
      </c>
      <c r="J1234" t="s">
        <v>13769</v>
      </c>
      <c r="K1234" t="s">
        <v>13771</v>
      </c>
      <c r="L1234">
        <v>270103</v>
      </c>
      <c r="M1234" t="s">
        <v>13539</v>
      </c>
      <c r="N1234">
        <v>270103008</v>
      </c>
      <c r="O1234" t="s">
        <v>13734</v>
      </c>
      <c r="P1234">
        <v>1682.4588371150419</v>
      </c>
      <c r="Q1234">
        <v>4245.5821959232526</v>
      </c>
      <c r="R1234">
        <v>2742.8461620830076</v>
      </c>
    </row>
    <row r="1235" spans="1:18" x14ac:dyDescent="0.25">
      <c r="A1235">
        <v>12</v>
      </c>
      <c r="B1235">
        <v>12101</v>
      </c>
      <c r="C1235" t="s">
        <v>13787</v>
      </c>
      <c r="D1235" t="s">
        <v>1793</v>
      </c>
      <c r="E1235">
        <v>1</v>
      </c>
      <c r="F1235" t="s">
        <v>13826</v>
      </c>
      <c r="G1235">
        <v>1</v>
      </c>
      <c r="H1235" t="s">
        <v>8278</v>
      </c>
      <c r="I1235">
        <v>1</v>
      </c>
      <c r="J1235" t="s">
        <v>13769</v>
      </c>
      <c r="K1235" t="s">
        <v>13782</v>
      </c>
      <c r="L1235">
        <v>270103</v>
      </c>
      <c r="M1235" t="s">
        <v>13539</v>
      </c>
      <c r="N1235">
        <v>270103008</v>
      </c>
      <c r="O1235" t="s">
        <v>13734</v>
      </c>
      <c r="P1235">
        <v>84.122941855752103</v>
      </c>
      <c r="Q1235">
        <v>0</v>
      </c>
      <c r="R1235">
        <v>0</v>
      </c>
    </row>
    <row r="1236" spans="1:18" x14ac:dyDescent="0.25">
      <c r="A1236">
        <v>12</v>
      </c>
      <c r="B1236">
        <v>12101</v>
      </c>
      <c r="C1236" t="s">
        <v>13787</v>
      </c>
      <c r="D1236" t="s">
        <v>1793</v>
      </c>
      <c r="E1236">
        <v>2</v>
      </c>
      <c r="F1236" t="s">
        <v>13827</v>
      </c>
      <c r="G1236">
        <v>2</v>
      </c>
      <c r="H1236" t="s">
        <v>13773</v>
      </c>
      <c r="I1236">
        <v>1</v>
      </c>
      <c r="J1236" t="s">
        <v>13769</v>
      </c>
      <c r="K1236" t="s">
        <v>13782</v>
      </c>
      <c r="L1236">
        <v>270103</v>
      </c>
      <c r="M1236" t="s">
        <v>13539</v>
      </c>
      <c r="N1236">
        <v>270103008</v>
      </c>
      <c r="O1236" t="s">
        <v>13734</v>
      </c>
      <c r="P1236">
        <v>31.354914691689419</v>
      </c>
      <c r="Q1236">
        <v>0</v>
      </c>
      <c r="R1236">
        <v>101.00903388175198</v>
      </c>
    </row>
    <row r="1237" spans="1:18" x14ac:dyDescent="0.25">
      <c r="A1237">
        <v>12</v>
      </c>
      <c r="B1237">
        <v>12101</v>
      </c>
      <c r="C1237" t="s">
        <v>13787</v>
      </c>
      <c r="D1237" t="s">
        <v>1793</v>
      </c>
      <c r="E1237">
        <v>2</v>
      </c>
      <c r="F1237" t="s">
        <v>13827</v>
      </c>
      <c r="G1237">
        <v>2</v>
      </c>
      <c r="H1237" t="s">
        <v>13773</v>
      </c>
      <c r="I1237">
        <v>1</v>
      </c>
      <c r="J1237" t="s">
        <v>13769</v>
      </c>
      <c r="K1237" t="s">
        <v>13774</v>
      </c>
      <c r="L1237">
        <v>270103</v>
      </c>
      <c r="M1237" t="s">
        <v>13539</v>
      </c>
      <c r="N1237">
        <v>270103008</v>
      </c>
      <c r="O1237" t="s">
        <v>13734</v>
      </c>
      <c r="P1237">
        <v>24510.36624069868</v>
      </c>
      <c r="Q1237">
        <v>26728.401783214158</v>
      </c>
      <c r="R1237">
        <v>22297.188863423951</v>
      </c>
    </row>
    <row r="1238" spans="1:18" x14ac:dyDescent="0.25">
      <c r="A1238">
        <v>12</v>
      </c>
      <c r="B1238">
        <v>12101</v>
      </c>
      <c r="C1238" t="s">
        <v>13787</v>
      </c>
      <c r="D1238" t="s">
        <v>1793</v>
      </c>
      <c r="E1238">
        <v>2</v>
      </c>
      <c r="F1238" t="s">
        <v>13827</v>
      </c>
      <c r="G1238">
        <v>2</v>
      </c>
      <c r="H1238" t="s">
        <v>13773</v>
      </c>
      <c r="I1238">
        <v>1</v>
      </c>
      <c r="J1238" t="s">
        <v>13769</v>
      </c>
      <c r="K1238" t="s">
        <v>13775</v>
      </c>
      <c r="L1238">
        <v>270103</v>
      </c>
      <c r="M1238" t="s">
        <v>13539</v>
      </c>
      <c r="N1238">
        <v>270103008</v>
      </c>
      <c r="O1238" t="s">
        <v>13734</v>
      </c>
      <c r="P1238">
        <v>5422.8707336285288</v>
      </c>
      <c r="Q1238">
        <v>6680.367955926532</v>
      </c>
      <c r="R1238">
        <v>7493.8074700674169</v>
      </c>
    </row>
    <row r="1239" spans="1:18" x14ac:dyDescent="0.25">
      <c r="A1239">
        <v>12</v>
      </c>
      <c r="B1239">
        <v>12101</v>
      </c>
      <c r="C1239" t="s">
        <v>13787</v>
      </c>
      <c r="D1239" t="s">
        <v>1793</v>
      </c>
      <c r="E1239">
        <v>3</v>
      </c>
      <c r="F1239" t="s">
        <v>13828</v>
      </c>
      <c r="G1239">
        <v>1</v>
      </c>
      <c r="H1239" t="s">
        <v>8278</v>
      </c>
      <c r="I1239">
        <v>1</v>
      </c>
      <c r="J1239" t="s">
        <v>13769</v>
      </c>
      <c r="K1239" t="s">
        <v>13777</v>
      </c>
      <c r="L1239">
        <v>270103</v>
      </c>
      <c r="M1239" t="s">
        <v>13539</v>
      </c>
      <c r="N1239">
        <v>270103008</v>
      </c>
      <c r="O1239" t="s">
        <v>13734</v>
      </c>
      <c r="P1239">
        <v>29272.48950375112</v>
      </c>
      <c r="Q1239">
        <v>32766.673458016383</v>
      </c>
      <c r="R1239">
        <v>28915.138901691669</v>
      </c>
    </row>
    <row r="1240" spans="1:18" x14ac:dyDescent="0.25">
      <c r="A1240">
        <v>12</v>
      </c>
      <c r="B1240">
        <v>12101</v>
      </c>
      <c r="C1240" t="s">
        <v>13787</v>
      </c>
      <c r="D1240" t="s">
        <v>1793</v>
      </c>
      <c r="E1240">
        <v>3</v>
      </c>
      <c r="F1240" t="s">
        <v>13828</v>
      </c>
      <c r="G1240">
        <v>1</v>
      </c>
      <c r="H1240" t="s">
        <v>8278</v>
      </c>
      <c r="I1240">
        <v>1</v>
      </c>
      <c r="J1240" t="s">
        <v>13769</v>
      </c>
      <c r="K1240" t="s">
        <v>13778</v>
      </c>
      <c r="L1240">
        <v>270103</v>
      </c>
      <c r="M1240" t="s">
        <v>13539</v>
      </c>
      <c r="N1240">
        <v>270103008</v>
      </c>
      <c r="O1240" t="s">
        <v>13734</v>
      </c>
      <c r="P1240">
        <v>607.97944341202651</v>
      </c>
      <c r="Q1240">
        <v>642.0962811242623</v>
      </c>
      <c r="R1240">
        <v>976.86646568138201</v>
      </c>
    </row>
    <row r="1241" spans="1:18" x14ac:dyDescent="0.25">
      <c r="A1241">
        <v>12</v>
      </c>
      <c r="B1241">
        <v>12101</v>
      </c>
      <c r="C1241" t="s">
        <v>13787</v>
      </c>
      <c r="D1241" t="s">
        <v>1793</v>
      </c>
      <c r="E1241">
        <v>3</v>
      </c>
      <c r="F1241" t="s">
        <v>13828</v>
      </c>
      <c r="G1241">
        <v>1</v>
      </c>
      <c r="H1241" t="s">
        <v>8278</v>
      </c>
      <c r="I1241">
        <v>1</v>
      </c>
      <c r="J1241" t="s">
        <v>13769</v>
      </c>
      <c r="K1241" t="s">
        <v>13782</v>
      </c>
      <c r="L1241">
        <v>270103</v>
      </c>
      <c r="M1241" t="s">
        <v>13539</v>
      </c>
      <c r="N1241">
        <v>270103008</v>
      </c>
      <c r="O1241" t="s">
        <v>13734</v>
      </c>
      <c r="P1241">
        <v>84.122941855752103</v>
      </c>
      <c r="Q1241">
        <v>0</v>
      </c>
      <c r="R1241">
        <v>0</v>
      </c>
    </row>
    <row r="1242" spans="1:18" x14ac:dyDescent="0.25">
      <c r="A1242">
        <v>12</v>
      </c>
      <c r="B1242">
        <v>12101</v>
      </c>
      <c r="C1242" t="s">
        <v>13787</v>
      </c>
      <c r="D1242" t="s">
        <v>1793</v>
      </c>
      <c r="E1242">
        <v>4</v>
      </c>
      <c r="F1242" t="s">
        <v>13829</v>
      </c>
      <c r="G1242">
        <v>1</v>
      </c>
      <c r="H1242" t="s">
        <v>8278</v>
      </c>
      <c r="I1242">
        <v>1</v>
      </c>
      <c r="J1242" t="s">
        <v>13769</v>
      </c>
      <c r="K1242" t="s">
        <v>13780</v>
      </c>
      <c r="L1242">
        <v>270103</v>
      </c>
      <c r="M1242" t="s">
        <v>13539</v>
      </c>
      <c r="N1242">
        <v>270103008</v>
      </c>
      <c r="O1242" t="s">
        <v>13734</v>
      </c>
      <c r="P1242">
        <v>28198.010110048104</v>
      </c>
      <c r="Q1242">
        <v>29256.602042538187</v>
      </c>
      <c r="R1242">
        <v>27149.159205290056</v>
      </c>
    </row>
    <row r="1243" spans="1:18" x14ac:dyDescent="0.25">
      <c r="A1243">
        <v>12</v>
      </c>
      <c r="B1243">
        <v>12101</v>
      </c>
      <c r="C1243" t="s">
        <v>13787</v>
      </c>
      <c r="D1243" t="s">
        <v>1793</v>
      </c>
      <c r="E1243">
        <v>4</v>
      </c>
      <c r="F1243" t="s">
        <v>13829</v>
      </c>
      <c r="G1243">
        <v>1</v>
      </c>
      <c r="H1243" t="s">
        <v>8278</v>
      </c>
      <c r="I1243">
        <v>1</v>
      </c>
      <c r="J1243" t="s">
        <v>13769</v>
      </c>
      <c r="K1243" t="s">
        <v>13781</v>
      </c>
      <c r="L1243">
        <v>270103</v>
      </c>
      <c r="M1243" t="s">
        <v>13539</v>
      </c>
      <c r="N1243">
        <v>270103008</v>
      </c>
      <c r="O1243" t="s">
        <v>13734</v>
      </c>
      <c r="P1243">
        <v>1682.4588371150419</v>
      </c>
      <c r="Q1243">
        <v>4152.1676966024761</v>
      </c>
      <c r="R1243">
        <v>2742.8461620830076</v>
      </c>
    </row>
    <row r="1244" spans="1:18" x14ac:dyDescent="0.25">
      <c r="A1244">
        <v>12</v>
      </c>
      <c r="B1244">
        <v>12101</v>
      </c>
      <c r="C1244" t="s">
        <v>13787</v>
      </c>
      <c r="D1244" t="s">
        <v>1793</v>
      </c>
      <c r="E1244">
        <v>4</v>
      </c>
      <c r="F1244" t="s">
        <v>13829</v>
      </c>
      <c r="G1244">
        <v>1</v>
      </c>
      <c r="H1244" t="s">
        <v>8278</v>
      </c>
      <c r="I1244">
        <v>1</v>
      </c>
      <c r="J1244" t="s">
        <v>13769</v>
      </c>
      <c r="K1244" t="s">
        <v>13782</v>
      </c>
      <c r="L1244">
        <v>270103</v>
      </c>
      <c r="M1244" t="s">
        <v>13539</v>
      </c>
      <c r="N1244">
        <v>270103008</v>
      </c>
      <c r="O1244" t="s">
        <v>13734</v>
      </c>
      <c r="P1244">
        <v>84.122941855752103</v>
      </c>
      <c r="Q1244">
        <v>0</v>
      </c>
      <c r="R1244">
        <v>0</v>
      </c>
    </row>
    <row r="1245" spans="1:18" x14ac:dyDescent="0.25">
      <c r="A1245">
        <v>12</v>
      </c>
      <c r="B1245">
        <v>12301</v>
      </c>
      <c r="C1245" t="s">
        <v>13787</v>
      </c>
      <c r="D1245" t="s">
        <v>1810</v>
      </c>
      <c r="E1245">
        <v>1</v>
      </c>
      <c r="F1245" t="s">
        <v>13826</v>
      </c>
      <c r="G1245">
        <v>1</v>
      </c>
      <c r="H1245" t="s">
        <v>8278</v>
      </c>
      <c r="I1245">
        <v>1</v>
      </c>
      <c r="J1245" t="s">
        <v>13769</v>
      </c>
      <c r="K1245" t="s">
        <v>13770</v>
      </c>
      <c r="L1245">
        <v>270103</v>
      </c>
      <c r="M1245" t="s">
        <v>13539</v>
      </c>
      <c r="N1245">
        <v>270103008</v>
      </c>
      <c r="O1245" t="s">
        <v>13734</v>
      </c>
      <c r="P1245">
        <v>0</v>
      </c>
      <c r="Q1245">
        <v>25163.419254916029</v>
      </c>
      <c r="R1245">
        <v>0</v>
      </c>
    </row>
    <row r="1246" spans="1:18" x14ac:dyDescent="0.25">
      <c r="A1246">
        <v>12</v>
      </c>
      <c r="B1246">
        <v>12301</v>
      </c>
      <c r="C1246" t="s">
        <v>13787</v>
      </c>
      <c r="D1246" t="s">
        <v>1810</v>
      </c>
      <c r="E1246">
        <v>1</v>
      </c>
      <c r="F1246" t="s">
        <v>13826</v>
      </c>
      <c r="G1246">
        <v>1</v>
      </c>
      <c r="H1246" t="s">
        <v>8278</v>
      </c>
      <c r="I1246">
        <v>1</v>
      </c>
      <c r="J1246" t="s">
        <v>13769</v>
      </c>
      <c r="K1246" t="s">
        <v>13771</v>
      </c>
      <c r="L1246">
        <v>270103</v>
      </c>
      <c r="M1246" t="s">
        <v>13539</v>
      </c>
      <c r="N1246">
        <v>270103008</v>
      </c>
      <c r="O1246" t="s">
        <v>13734</v>
      </c>
      <c r="P1246">
        <v>0</v>
      </c>
      <c r="Q1246">
        <v>1768.2606410930059</v>
      </c>
      <c r="R1246">
        <v>0</v>
      </c>
    </row>
    <row r="1247" spans="1:18" x14ac:dyDescent="0.25">
      <c r="A1247">
        <v>12</v>
      </c>
      <c r="B1247">
        <v>12301</v>
      </c>
      <c r="C1247" t="s">
        <v>13787</v>
      </c>
      <c r="D1247" t="s">
        <v>1810</v>
      </c>
      <c r="E1247">
        <v>2</v>
      </c>
      <c r="F1247" t="s">
        <v>13827</v>
      </c>
      <c r="G1247">
        <v>2</v>
      </c>
      <c r="H1247" t="s">
        <v>13773</v>
      </c>
      <c r="I1247">
        <v>1</v>
      </c>
      <c r="J1247" t="s">
        <v>13769</v>
      </c>
      <c r="K1247" t="s">
        <v>13774</v>
      </c>
      <c r="L1247">
        <v>270103</v>
      </c>
      <c r="M1247" t="s">
        <v>13539</v>
      </c>
      <c r="N1247">
        <v>270103008</v>
      </c>
      <c r="O1247" t="s">
        <v>13734</v>
      </c>
      <c r="P1247">
        <v>0</v>
      </c>
      <c r="Q1247">
        <v>23395.158613823023</v>
      </c>
      <c r="R1247">
        <v>0</v>
      </c>
    </row>
    <row r="1248" spans="1:18" x14ac:dyDescent="0.25">
      <c r="A1248">
        <v>12</v>
      </c>
      <c r="B1248">
        <v>12301</v>
      </c>
      <c r="C1248" t="s">
        <v>13787</v>
      </c>
      <c r="D1248" t="s">
        <v>1810</v>
      </c>
      <c r="E1248">
        <v>2</v>
      </c>
      <c r="F1248" t="s">
        <v>13827</v>
      </c>
      <c r="G1248">
        <v>2</v>
      </c>
      <c r="H1248" t="s">
        <v>13773</v>
      </c>
      <c r="I1248">
        <v>1</v>
      </c>
      <c r="J1248" t="s">
        <v>13769</v>
      </c>
      <c r="K1248" t="s">
        <v>13775</v>
      </c>
      <c r="L1248">
        <v>270103</v>
      </c>
      <c r="M1248" t="s">
        <v>13539</v>
      </c>
      <c r="N1248">
        <v>270103008</v>
      </c>
      <c r="O1248" t="s">
        <v>13734</v>
      </c>
      <c r="P1248">
        <v>0</v>
      </c>
      <c r="Q1248">
        <v>3536.5212821860118</v>
      </c>
      <c r="R1248">
        <v>0</v>
      </c>
    </row>
    <row r="1249" spans="1:18" x14ac:dyDescent="0.25">
      <c r="A1249">
        <v>12</v>
      </c>
      <c r="B1249">
        <v>12301</v>
      </c>
      <c r="C1249" t="s">
        <v>13787</v>
      </c>
      <c r="D1249" t="s">
        <v>1810</v>
      </c>
      <c r="E1249">
        <v>3</v>
      </c>
      <c r="F1249" t="s">
        <v>13828</v>
      </c>
      <c r="G1249">
        <v>1</v>
      </c>
      <c r="H1249" t="s">
        <v>8278</v>
      </c>
      <c r="I1249">
        <v>1</v>
      </c>
      <c r="J1249" t="s">
        <v>13769</v>
      </c>
      <c r="K1249" t="s">
        <v>13777</v>
      </c>
      <c r="L1249">
        <v>270103</v>
      </c>
      <c r="M1249" t="s">
        <v>13539</v>
      </c>
      <c r="N1249">
        <v>270103008</v>
      </c>
      <c r="O1249" t="s">
        <v>13734</v>
      </c>
      <c r="P1249">
        <v>0</v>
      </c>
      <c r="Q1249">
        <v>26931.679896009035</v>
      </c>
      <c r="R1249">
        <v>0</v>
      </c>
    </row>
    <row r="1250" spans="1:18" x14ac:dyDescent="0.25">
      <c r="A1250">
        <v>12</v>
      </c>
      <c r="B1250">
        <v>12301</v>
      </c>
      <c r="C1250" t="s">
        <v>13787</v>
      </c>
      <c r="D1250" t="s">
        <v>1810</v>
      </c>
      <c r="E1250">
        <v>4</v>
      </c>
      <c r="F1250" t="s">
        <v>13829</v>
      </c>
      <c r="G1250">
        <v>1</v>
      </c>
      <c r="H1250" t="s">
        <v>8278</v>
      </c>
      <c r="I1250">
        <v>1</v>
      </c>
      <c r="J1250" t="s">
        <v>13769</v>
      </c>
      <c r="K1250" t="s">
        <v>13780</v>
      </c>
      <c r="L1250">
        <v>270103</v>
      </c>
      <c r="M1250" t="s">
        <v>13539</v>
      </c>
      <c r="N1250">
        <v>270103008</v>
      </c>
      <c r="O1250" t="s">
        <v>13734</v>
      </c>
      <c r="P1250">
        <v>0</v>
      </c>
      <c r="Q1250">
        <v>25163.419254916029</v>
      </c>
      <c r="R1250">
        <v>0</v>
      </c>
    </row>
    <row r="1251" spans="1:18" x14ac:dyDescent="0.25">
      <c r="A1251">
        <v>12</v>
      </c>
      <c r="B1251">
        <v>12301</v>
      </c>
      <c r="C1251" t="s">
        <v>13787</v>
      </c>
      <c r="D1251" t="s">
        <v>1810</v>
      </c>
      <c r="E1251">
        <v>4</v>
      </c>
      <c r="F1251" t="s">
        <v>13829</v>
      </c>
      <c r="G1251">
        <v>1</v>
      </c>
      <c r="H1251" t="s">
        <v>8278</v>
      </c>
      <c r="I1251">
        <v>1</v>
      </c>
      <c r="J1251" t="s">
        <v>13769</v>
      </c>
      <c r="K1251" t="s">
        <v>13781</v>
      </c>
      <c r="L1251">
        <v>270103</v>
      </c>
      <c r="M1251" t="s">
        <v>13539</v>
      </c>
      <c r="N1251">
        <v>270103008</v>
      </c>
      <c r="O1251" t="s">
        <v>13734</v>
      </c>
      <c r="P1251">
        <v>0</v>
      </c>
      <c r="Q1251">
        <v>1768.2606410930059</v>
      </c>
      <c r="R1251">
        <v>0</v>
      </c>
    </row>
    <row r="1252" spans="1:18" x14ac:dyDescent="0.25">
      <c r="A1252">
        <v>12</v>
      </c>
      <c r="B1252">
        <v>12401</v>
      </c>
      <c r="C1252" t="s">
        <v>13787</v>
      </c>
      <c r="D1252" t="s">
        <v>1819</v>
      </c>
      <c r="E1252">
        <v>1</v>
      </c>
      <c r="F1252" t="s">
        <v>13826</v>
      </c>
      <c r="G1252">
        <v>1</v>
      </c>
      <c r="H1252" t="s">
        <v>8278</v>
      </c>
      <c r="I1252">
        <v>1</v>
      </c>
      <c r="J1252" t="s">
        <v>13769</v>
      </c>
      <c r="K1252" t="s">
        <v>13770</v>
      </c>
      <c r="L1252">
        <v>270103</v>
      </c>
      <c r="M1252" t="s">
        <v>13539</v>
      </c>
      <c r="N1252">
        <v>270103008</v>
      </c>
      <c r="O1252" t="s">
        <v>13734</v>
      </c>
      <c r="P1252">
        <v>0</v>
      </c>
      <c r="Q1252">
        <v>21224.607165741021</v>
      </c>
      <c r="R1252">
        <v>33123.147310661647</v>
      </c>
    </row>
    <row r="1253" spans="1:18" x14ac:dyDescent="0.25">
      <c r="A1253">
        <v>12</v>
      </c>
      <c r="B1253">
        <v>12401</v>
      </c>
      <c r="C1253" t="s">
        <v>13787</v>
      </c>
      <c r="D1253" t="s">
        <v>1819</v>
      </c>
      <c r="E1253">
        <v>1</v>
      </c>
      <c r="F1253" t="s">
        <v>13826</v>
      </c>
      <c r="G1253">
        <v>1</v>
      </c>
      <c r="H1253" t="s">
        <v>8278</v>
      </c>
      <c r="I1253">
        <v>1</v>
      </c>
      <c r="J1253" t="s">
        <v>13769</v>
      </c>
      <c r="K1253" t="s">
        <v>13771</v>
      </c>
      <c r="L1253">
        <v>270103</v>
      </c>
      <c r="M1253" t="s">
        <v>13539</v>
      </c>
      <c r="N1253">
        <v>270103008</v>
      </c>
      <c r="O1253" t="s">
        <v>13734</v>
      </c>
      <c r="P1253">
        <v>0</v>
      </c>
      <c r="Q1253">
        <v>3505.9542466123762</v>
      </c>
      <c r="R1253">
        <v>11381.667672051894</v>
      </c>
    </row>
    <row r="1254" spans="1:18" x14ac:dyDescent="0.25">
      <c r="A1254">
        <v>12</v>
      </c>
      <c r="B1254">
        <v>12401</v>
      </c>
      <c r="C1254" t="s">
        <v>13787</v>
      </c>
      <c r="D1254" t="s">
        <v>1819</v>
      </c>
      <c r="E1254">
        <v>2</v>
      </c>
      <c r="F1254" t="s">
        <v>13827</v>
      </c>
      <c r="G1254">
        <v>2</v>
      </c>
      <c r="H1254" t="s">
        <v>13773</v>
      </c>
      <c r="I1254">
        <v>1</v>
      </c>
      <c r="J1254" t="s">
        <v>13769</v>
      </c>
      <c r="K1254" t="s">
        <v>13774</v>
      </c>
      <c r="L1254">
        <v>270103</v>
      </c>
      <c r="M1254" t="s">
        <v>13539</v>
      </c>
      <c r="N1254">
        <v>270103008</v>
      </c>
      <c r="O1254" t="s">
        <v>13734</v>
      </c>
      <c r="P1254">
        <v>0</v>
      </c>
      <c r="Q1254">
        <v>17407.779099088493</v>
      </c>
      <c r="R1254">
        <v>22218.933702373113</v>
      </c>
    </row>
    <row r="1255" spans="1:18" x14ac:dyDescent="0.25">
      <c r="A1255">
        <v>12</v>
      </c>
      <c r="B1255">
        <v>12401</v>
      </c>
      <c r="C1255" t="s">
        <v>13787</v>
      </c>
      <c r="D1255" t="s">
        <v>1819</v>
      </c>
      <c r="E1255">
        <v>2</v>
      </c>
      <c r="F1255" t="s">
        <v>13827</v>
      </c>
      <c r="G1255">
        <v>2</v>
      </c>
      <c r="H1255" t="s">
        <v>13773</v>
      </c>
      <c r="I1255">
        <v>1</v>
      </c>
      <c r="J1255" t="s">
        <v>13769</v>
      </c>
      <c r="K1255" t="s">
        <v>13775</v>
      </c>
      <c r="L1255">
        <v>270103</v>
      </c>
      <c r="M1255" t="s">
        <v>13539</v>
      </c>
      <c r="N1255">
        <v>270103008</v>
      </c>
      <c r="O1255" t="s">
        <v>13734</v>
      </c>
      <c r="P1255">
        <v>0</v>
      </c>
      <c r="Q1255">
        <v>7322.7823132649028</v>
      </c>
      <c r="R1255">
        <v>22285.881280340411</v>
      </c>
    </row>
    <row r="1256" spans="1:18" x14ac:dyDescent="0.25">
      <c r="A1256">
        <v>12</v>
      </c>
      <c r="B1256">
        <v>12401</v>
      </c>
      <c r="C1256" t="s">
        <v>13787</v>
      </c>
      <c r="D1256" t="s">
        <v>1819</v>
      </c>
      <c r="E1256">
        <v>3</v>
      </c>
      <c r="F1256" t="s">
        <v>13828</v>
      </c>
      <c r="G1256">
        <v>1</v>
      </c>
      <c r="H1256" t="s">
        <v>8278</v>
      </c>
      <c r="I1256">
        <v>1</v>
      </c>
      <c r="J1256" t="s">
        <v>13769</v>
      </c>
      <c r="K1256" t="s">
        <v>13777</v>
      </c>
      <c r="L1256">
        <v>270103</v>
      </c>
      <c r="M1256" t="s">
        <v>13539</v>
      </c>
      <c r="N1256">
        <v>270103008</v>
      </c>
      <c r="O1256" t="s">
        <v>13734</v>
      </c>
      <c r="P1256">
        <v>0</v>
      </c>
      <c r="Q1256">
        <v>23558.032099120566</v>
      </c>
      <c r="R1256">
        <v>42312.062513800665</v>
      </c>
    </row>
    <row r="1257" spans="1:18" x14ac:dyDescent="0.25">
      <c r="A1257">
        <v>12</v>
      </c>
      <c r="B1257">
        <v>12401</v>
      </c>
      <c r="C1257" t="s">
        <v>13787</v>
      </c>
      <c r="D1257" t="s">
        <v>1819</v>
      </c>
      <c r="E1257">
        <v>3</v>
      </c>
      <c r="F1257" t="s">
        <v>13828</v>
      </c>
      <c r="G1257">
        <v>1</v>
      </c>
      <c r="H1257" t="s">
        <v>8278</v>
      </c>
      <c r="I1257">
        <v>1</v>
      </c>
      <c r="J1257" t="s">
        <v>13769</v>
      </c>
      <c r="K1257" t="s">
        <v>13778</v>
      </c>
      <c r="L1257">
        <v>270103</v>
      </c>
      <c r="M1257" t="s">
        <v>13539</v>
      </c>
      <c r="N1257">
        <v>270103008</v>
      </c>
      <c r="O1257" t="s">
        <v>13734</v>
      </c>
      <c r="P1257">
        <v>0</v>
      </c>
      <c r="Q1257">
        <v>1172.5293132328309</v>
      </c>
      <c r="R1257">
        <v>2192.7524689128873</v>
      </c>
    </row>
    <row r="1258" spans="1:18" x14ac:dyDescent="0.25">
      <c r="A1258">
        <v>12</v>
      </c>
      <c r="B1258">
        <v>12401</v>
      </c>
      <c r="C1258" t="s">
        <v>13787</v>
      </c>
      <c r="D1258" t="s">
        <v>1819</v>
      </c>
      <c r="E1258">
        <v>4</v>
      </c>
      <c r="F1258" t="s">
        <v>13829</v>
      </c>
      <c r="G1258">
        <v>1</v>
      </c>
      <c r="H1258" t="s">
        <v>8278</v>
      </c>
      <c r="I1258">
        <v>1</v>
      </c>
      <c r="J1258" t="s">
        <v>13769</v>
      </c>
      <c r="K1258" t="s">
        <v>13780</v>
      </c>
      <c r="L1258">
        <v>270103</v>
      </c>
      <c r="M1258" t="s">
        <v>13539</v>
      </c>
      <c r="N1258">
        <v>270103008</v>
      </c>
      <c r="O1258" t="s">
        <v>13734</v>
      </c>
      <c r="P1258">
        <v>0</v>
      </c>
      <c r="Q1258">
        <v>21224.607165741021</v>
      </c>
      <c r="R1258">
        <v>33123.147310661647</v>
      </c>
    </row>
    <row r="1259" spans="1:18" x14ac:dyDescent="0.25">
      <c r="A1259">
        <v>12</v>
      </c>
      <c r="B1259">
        <v>12401</v>
      </c>
      <c r="C1259" t="s">
        <v>13787</v>
      </c>
      <c r="D1259" t="s">
        <v>1819</v>
      </c>
      <c r="E1259">
        <v>4</v>
      </c>
      <c r="F1259" t="s">
        <v>13829</v>
      </c>
      <c r="G1259">
        <v>1</v>
      </c>
      <c r="H1259" t="s">
        <v>8278</v>
      </c>
      <c r="I1259">
        <v>1</v>
      </c>
      <c r="J1259" t="s">
        <v>13769</v>
      </c>
      <c r="K1259" t="s">
        <v>13781</v>
      </c>
      <c r="L1259">
        <v>270103</v>
      </c>
      <c r="M1259" t="s">
        <v>13539</v>
      </c>
      <c r="N1259">
        <v>270103008</v>
      </c>
      <c r="O1259" t="s">
        <v>13734</v>
      </c>
      <c r="P1259">
        <v>0</v>
      </c>
      <c r="Q1259">
        <v>3505.9542466123762</v>
      </c>
      <c r="R1259">
        <v>11381.667672051894</v>
      </c>
    </row>
    <row r="1260" spans="1:18" x14ac:dyDescent="0.25">
      <c r="A1260">
        <v>13</v>
      </c>
      <c r="B1260">
        <v>13101</v>
      </c>
      <c r="C1260" t="s">
        <v>10679</v>
      </c>
      <c r="D1260" t="s">
        <v>892</v>
      </c>
      <c r="E1260">
        <v>1</v>
      </c>
      <c r="F1260" t="s">
        <v>13826</v>
      </c>
      <c r="G1260">
        <v>1</v>
      </c>
      <c r="H1260" t="s">
        <v>8278</v>
      </c>
      <c r="I1260">
        <v>1</v>
      </c>
      <c r="J1260" t="s">
        <v>13769</v>
      </c>
      <c r="K1260" t="s">
        <v>13770</v>
      </c>
      <c r="L1260">
        <v>270103</v>
      </c>
      <c r="M1260" t="s">
        <v>13539</v>
      </c>
      <c r="N1260">
        <v>270103008</v>
      </c>
      <c r="O1260" t="s">
        <v>13734</v>
      </c>
      <c r="P1260">
        <v>19813.643097456628</v>
      </c>
      <c r="Q1260">
        <v>25828.966051884778</v>
      </c>
      <c r="R1260">
        <v>35858.01394677881</v>
      </c>
    </row>
    <row r="1261" spans="1:18" x14ac:dyDescent="0.25">
      <c r="A1261">
        <v>13</v>
      </c>
      <c r="B1261">
        <v>13101</v>
      </c>
      <c r="C1261" t="s">
        <v>10679</v>
      </c>
      <c r="D1261" t="s">
        <v>892</v>
      </c>
      <c r="E1261">
        <v>1</v>
      </c>
      <c r="F1261" t="s">
        <v>13826</v>
      </c>
      <c r="G1261">
        <v>1</v>
      </c>
      <c r="H1261" t="s">
        <v>8278</v>
      </c>
      <c r="I1261">
        <v>1</v>
      </c>
      <c r="J1261" t="s">
        <v>13769</v>
      </c>
      <c r="K1261" t="s">
        <v>13771</v>
      </c>
      <c r="L1261">
        <v>270103</v>
      </c>
      <c r="M1261" t="s">
        <v>13539</v>
      </c>
      <c r="N1261">
        <v>270103008</v>
      </c>
      <c r="O1261" t="s">
        <v>13734</v>
      </c>
      <c r="P1261">
        <v>0</v>
      </c>
      <c r="Q1261">
        <v>9220.8583690229862</v>
      </c>
      <c r="R1261">
        <v>2629.8844818610823</v>
      </c>
    </row>
    <row r="1262" spans="1:18" x14ac:dyDescent="0.25">
      <c r="A1262">
        <v>13</v>
      </c>
      <c r="B1262">
        <v>13101</v>
      </c>
      <c r="C1262" t="s">
        <v>10679</v>
      </c>
      <c r="D1262" t="s">
        <v>892</v>
      </c>
      <c r="E1262">
        <v>2</v>
      </c>
      <c r="F1262" t="s">
        <v>13827</v>
      </c>
      <c r="G1262">
        <v>2</v>
      </c>
      <c r="H1262" t="s">
        <v>13773</v>
      </c>
      <c r="I1262">
        <v>1</v>
      </c>
      <c r="J1262" t="s">
        <v>13769</v>
      </c>
      <c r="K1262" t="s">
        <v>13774</v>
      </c>
      <c r="L1262">
        <v>270103</v>
      </c>
      <c r="M1262" t="s">
        <v>13539</v>
      </c>
      <c r="N1262">
        <v>270103008</v>
      </c>
      <c r="O1262" t="s">
        <v>13734</v>
      </c>
      <c r="P1262">
        <v>15637.3655281266</v>
      </c>
      <c r="Q1262">
        <v>13741.740146534958</v>
      </c>
      <c r="R1262">
        <v>27517.038358169117</v>
      </c>
    </row>
    <row r="1263" spans="1:18" x14ac:dyDescent="0.25">
      <c r="A1263">
        <v>13</v>
      </c>
      <c r="B1263">
        <v>13101</v>
      </c>
      <c r="C1263" t="s">
        <v>10679</v>
      </c>
      <c r="D1263" t="s">
        <v>892</v>
      </c>
      <c r="E1263">
        <v>2</v>
      </c>
      <c r="F1263" t="s">
        <v>13827</v>
      </c>
      <c r="G1263">
        <v>2</v>
      </c>
      <c r="H1263" t="s">
        <v>13773</v>
      </c>
      <c r="I1263">
        <v>1</v>
      </c>
      <c r="J1263" t="s">
        <v>13769</v>
      </c>
      <c r="K1263" t="s">
        <v>13775</v>
      </c>
      <c r="L1263">
        <v>270103</v>
      </c>
      <c r="M1263" t="s">
        <v>13539</v>
      </c>
      <c r="N1263">
        <v>270103008</v>
      </c>
      <c r="O1263" t="s">
        <v>13734</v>
      </c>
      <c r="P1263">
        <v>4176.2775693300291</v>
      </c>
      <c r="Q1263">
        <v>21308.084274372803</v>
      </c>
      <c r="R1263">
        <v>10970.860070470748</v>
      </c>
    </row>
    <row r="1264" spans="1:18" x14ac:dyDescent="0.25">
      <c r="A1264">
        <v>13</v>
      </c>
      <c r="B1264">
        <v>13101</v>
      </c>
      <c r="C1264" t="s">
        <v>10679</v>
      </c>
      <c r="D1264" t="s">
        <v>892</v>
      </c>
      <c r="E1264">
        <v>3</v>
      </c>
      <c r="F1264" t="s">
        <v>13828</v>
      </c>
      <c r="G1264">
        <v>1</v>
      </c>
      <c r="H1264" t="s">
        <v>8278</v>
      </c>
      <c r="I1264">
        <v>1</v>
      </c>
      <c r="J1264" t="s">
        <v>13769</v>
      </c>
      <c r="K1264" t="s">
        <v>13777</v>
      </c>
      <c r="L1264">
        <v>270103</v>
      </c>
      <c r="M1264" t="s">
        <v>13539</v>
      </c>
      <c r="N1264">
        <v>270103008</v>
      </c>
      <c r="O1264" t="s">
        <v>13734</v>
      </c>
      <c r="P1264">
        <v>19813.643097456628</v>
      </c>
      <c r="Q1264">
        <v>33545.505974020722</v>
      </c>
      <c r="R1264">
        <v>37741.675157905898</v>
      </c>
    </row>
    <row r="1265" spans="1:18" x14ac:dyDescent="0.25">
      <c r="A1265">
        <v>13</v>
      </c>
      <c r="B1265">
        <v>13101</v>
      </c>
      <c r="C1265" t="s">
        <v>10679</v>
      </c>
      <c r="D1265" t="s">
        <v>892</v>
      </c>
      <c r="E1265">
        <v>3</v>
      </c>
      <c r="F1265" t="s">
        <v>13828</v>
      </c>
      <c r="G1265">
        <v>1</v>
      </c>
      <c r="H1265" t="s">
        <v>8278</v>
      </c>
      <c r="I1265">
        <v>1</v>
      </c>
      <c r="J1265" t="s">
        <v>13769</v>
      </c>
      <c r="K1265" t="s">
        <v>13778</v>
      </c>
      <c r="L1265">
        <v>270103</v>
      </c>
      <c r="M1265" t="s">
        <v>13539</v>
      </c>
      <c r="N1265">
        <v>270103008</v>
      </c>
      <c r="O1265" t="s">
        <v>13734</v>
      </c>
      <c r="P1265">
        <v>0</v>
      </c>
      <c r="Q1265">
        <v>1504.3184468870636</v>
      </c>
      <c r="R1265">
        <v>746.22327073400015</v>
      </c>
    </row>
    <row r="1266" spans="1:18" x14ac:dyDescent="0.25">
      <c r="A1266">
        <v>13</v>
      </c>
      <c r="B1266">
        <v>13101</v>
      </c>
      <c r="C1266" t="s">
        <v>10679</v>
      </c>
      <c r="D1266" t="s">
        <v>892</v>
      </c>
      <c r="E1266">
        <v>4</v>
      </c>
      <c r="F1266" t="s">
        <v>13829</v>
      </c>
      <c r="G1266">
        <v>1</v>
      </c>
      <c r="H1266" t="s">
        <v>8278</v>
      </c>
      <c r="I1266">
        <v>1</v>
      </c>
      <c r="J1266" t="s">
        <v>13769</v>
      </c>
      <c r="K1266" t="s">
        <v>13780</v>
      </c>
      <c r="L1266">
        <v>270103</v>
      </c>
      <c r="M1266" t="s">
        <v>13539</v>
      </c>
      <c r="N1266">
        <v>270103008</v>
      </c>
      <c r="O1266" t="s">
        <v>13734</v>
      </c>
      <c r="P1266">
        <v>19813.643097456628</v>
      </c>
      <c r="Q1266">
        <v>25828.966051884778</v>
      </c>
      <c r="R1266">
        <v>35858.01394677881</v>
      </c>
    </row>
    <row r="1267" spans="1:18" x14ac:dyDescent="0.25">
      <c r="A1267">
        <v>13</v>
      </c>
      <c r="B1267">
        <v>13101</v>
      </c>
      <c r="C1267" t="s">
        <v>10679</v>
      </c>
      <c r="D1267" t="s">
        <v>892</v>
      </c>
      <c r="E1267">
        <v>4</v>
      </c>
      <c r="F1267" t="s">
        <v>13829</v>
      </c>
      <c r="G1267">
        <v>1</v>
      </c>
      <c r="H1267" t="s">
        <v>8278</v>
      </c>
      <c r="I1267">
        <v>1</v>
      </c>
      <c r="J1267" t="s">
        <v>13769</v>
      </c>
      <c r="K1267" t="s">
        <v>13781</v>
      </c>
      <c r="L1267">
        <v>270103</v>
      </c>
      <c r="M1267" t="s">
        <v>13539</v>
      </c>
      <c r="N1267">
        <v>270103008</v>
      </c>
      <c r="O1267" t="s">
        <v>13734</v>
      </c>
      <c r="P1267">
        <v>0</v>
      </c>
      <c r="Q1267">
        <v>9220.8583690229862</v>
      </c>
      <c r="R1267">
        <v>2629.8844818610823</v>
      </c>
    </row>
    <row r="1268" spans="1:18" x14ac:dyDescent="0.25">
      <c r="A1268">
        <v>13</v>
      </c>
      <c r="B1268">
        <v>13102</v>
      </c>
      <c r="C1268" t="s">
        <v>10679</v>
      </c>
      <c r="D1268" t="s">
        <v>1827</v>
      </c>
      <c r="E1268">
        <v>1</v>
      </c>
      <c r="F1268" t="s">
        <v>13826</v>
      </c>
      <c r="G1268">
        <v>1</v>
      </c>
      <c r="H1268" t="s">
        <v>8278</v>
      </c>
      <c r="I1268">
        <v>1</v>
      </c>
      <c r="J1268" t="s">
        <v>13769</v>
      </c>
      <c r="K1268" t="s">
        <v>13770</v>
      </c>
      <c r="L1268">
        <v>270103</v>
      </c>
      <c r="M1268" t="s">
        <v>13539</v>
      </c>
      <c r="N1268">
        <v>270103008</v>
      </c>
      <c r="O1268" t="s">
        <v>13734</v>
      </c>
      <c r="P1268">
        <v>30555.080292327621</v>
      </c>
      <c r="Q1268">
        <v>90621.902005566109</v>
      </c>
      <c r="R1268">
        <v>50211.842750580276</v>
      </c>
    </row>
    <row r="1269" spans="1:18" x14ac:dyDescent="0.25">
      <c r="A1269">
        <v>13</v>
      </c>
      <c r="B1269">
        <v>13102</v>
      </c>
      <c r="C1269" t="s">
        <v>10679</v>
      </c>
      <c r="D1269" t="s">
        <v>1827</v>
      </c>
      <c r="E1269">
        <v>1</v>
      </c>
      <c r="F1269" t="s">
        <v>13826</v>
      </c>
      <c r="G1269">
        <v>1</v>
      </c>
      <c r="H1269" t="s">
        <v>8278</v>
      </c>
      <c r="I1269">
        <v>1</v>
      </c>
      <c r="J1269" t="s">
        <v>13769</v>
      </c>
      <c r="K1269" t="s">
        <v>13771</v>
      </c>
      <c r="L1269">
        <v>270103</v>
      </c>
      <c r="M1269" t="s">
        <v>13539</v>
      </c>
      <c r="N1269">
        <v>270103008</v>
      </c>
      <c r="O1269" t="s">
        <v>13734</v>
      </c>
      <c r="P1269">
        <v>0</v>
      </c>
      <c r="Q1269">
        <v>7899.5030149672457</v>
      </c>
      <c r="R1269">
        <v>22281.077088746053</v>
      </c>
    </row>
    <row r="1270" spans="1:18" x14ac:dyDescent="0.25">
      <c r="A1270">
        <v>13</v>
      </c>
      <c r="B1270">
        <v>13102</v>
      </c>
      <c r="C1270" t="s">
        <v>10679</v>
      </c>
      <c r="D1270" t="s">
        <v>1827</v>
      </c>
      <c r="E1270">
        <v>2</v>
      </c>
      <c r="F1270" t="s">
        <v>13827</v>
      </c>
      <c r="G1270">
        <v>2</v>
      </c>
      <c r="H1270" t="s">
        <v>13773</v>
      </c>
      <c r="I1270">
        <v>1</v>
      </c>
      <c r="J1270" t="s">
        <v>13769</v>
      </c>
      <c r="K1270" t="s">
        <v>13774</v>
      </c>
      <c r="L1270">
        <v>270103</v>
      </c>
      <c r="M1270" t="s">
        <v>13539</v>
      </c>
      <c r="N1270">
        <v>270103008</v>
      </c>
      <c r="O1270" t="s">
        <v>13734</v>
      </c>
      <c r="P1270">
        <v>19321.487057903356</v>
      </c>
      <c r="Q1270">
        <v>49975.453687638401</v>
      </c>
      <c r="R1270">
        <v>36384.944663677918</v>
      </c>
    </row>
    <row r="1271" spans="1:18" x14ac:dyDescent="0.25">
      <c r="A1271">
        <v>13</v>
      </c>
      <c r="B1271">
        <v>13102</v>
      </c>
      <c r="C1271" t="s">
        <v>10679</v>
      </c>
      <c r="D1271" t="s">
        <v>1827</v>
      </c>
      <c r="E1271">
        <v>2</v>
      </c>
      <c r="F1271" t="s">
        <v>13827</v>
      </c>
      <c r="G1271">
        <v>2</v>
      </c>
      <c r="H1271" t="s">
        <v>13773</v>
      </c>
      <c r="I1271">
        <v>1</v>
      </c>
      <c r="J1271" t="s">
        <v>13769</v>
      </c>
      <c r="K1271" t="s">
        <v>13775</v>
      </c>
      <c r="L1271">
        <v>270103</v>
      </c>
      <c r="M1271" t="s">
        <v>13539</v>
      </c>
      <c r="N1271">
        <v>270103008</v>
      </c>
      <c r="O1271" t="s">
        <v>13734</v>
      </c>
      <c r="P1271">
        <v>11233.593234424266</v>
      </c>
      <c r="Q1271">
        <v>48545.951332894925</v>
      </c>
      <c r="R1271">
        <v>36107.975175648418</v>
      </c>
    </row>
    <row r="1272" spans="1:18" x14ac:dyDescent="0.25">
      <c r="A1272">
        <v>13</v>
      </c>
      <c r="B1272">
        <v>13102</v>
      </c>
      <c r="C1272" t="s">
        <v>10679</v>
      </c>
      <c r="D1272" t="s">
        <v>1827</v>
      </c>
      <c r="E1272">
        <v>3</v>
      </c>
      <c r="F1272" t="s">
        <v>13828</v>
      </c>
      <c r="G1272">
        <v>1</v>
      </c>
      <c r="H1272" t="s">
        <v>8278</v>
      </c>
      <c r="I1272">
        <v>1</v>
      </c>
      <c r="J1272" t="s">
        <v>13769</v>
      </c>
      <c r="K1272" t="s">
        <v>13777</v>
      </c>
      <c r="L1272">
        <v>270103</v>
      </c>
      <c r="M1272" t="s">
        <v>13539</v>
      </c>
      <c r="N1272">
        <v>270103008</v>
      </c>
      <c r="O1272" t="s">
        <v>13734</v>
      </c>
      <c r="P1272">
        <v>30555.080292327621</v>
      </c>
      <c r="Q1272">
        <v>98521.405020533362</v>
      </c>
      <c r="R1272">
        <v>68211.870781365084</v>
      </c>
    </row>
    <row r="1273" spans="1:18" x14ac:dyDescent="0.25">
      <c r="A1273">
        <v>13</v>
      </c>
      <c r="B1273">
        <v>13102</v>
      </c>
      <c r="C1273" t="s">
        <v>10679</v>
      </c>
      <c r="D1273" t="s">
        <v>1827</v>
      </c>
      <c r="E1273">
        <v>3</v>
      </c>
      <c r="F1273" t="s">
        <v>13828</v>
      </c>
      <c r="G1273">
        <v>1</v>
      </c>
      <c r="H1273" t="s">
        <v>8278</v>
      </c>
      <c r="I1273">
        <v>1</v>
      </c>
      <c r="J1273" t="s">
        <v>13769</v>
      </c>
      <c r="K1273" t="s">
        <v>13778</v>
      </c>
      <c r="L1273">
        <v>270103</v>
      </c>
      <c r="M1273" t="s">
        <v>13539</v>
      </c>
      <c r="N1273">
        <v>270103008</v>
      </c>
      <c r="O1273" t="s">
        <v>13734</v>
      </c>
      <c r="P1273">
        <v>0</v>
      </c>
      <c r="Q1273">
        <v>0</v>
      </c>
      <c r="R1273">
        <v>4281.0490579612397</v>
      </c>
    </row>
    <row r="1274" spans="1:18" x14ac:dyDescent="0.25">
      <c r="A1274">
        <v>13</v>
      </c>
      <c r="B1274">
        <v>13102</v>
      </c>
      <c r="C1274" t="s">
        <v>10679</v>
      </c>
      <c r="D1274" t="s">
        <v>1827</v>
      </c>
      <c r="E1274">
        <v>4</v>
      </c>
      <c r="F1274" t="s">
        <v>13829</v>
      </c>
      <c r="G1274">
        <v>1</v>
      </c>
      <c r="H1274" t="s">
        <v>8278</v>
      </c>
      <c r="I1274">
        <v>1</v>
      </c>
      <c r="J1274" t="s">
        <v>13769</v>
      </c>
      <c r="K1274" t="s">
        <v>13780</v>
      </c>
      <c r="L1274">
        <v>270103</v>
      </c>
      <c r="M1274" t="s">
        <v>13539</v>
      </c>
      <c r="N1274">
        <v>270103008</v>
      </c>
      <c r="O1274" t="s">
        <v>13734</v>
      </c>
      <c r="P1274">
        <v>30555.080292327621</v>
      </c>
      <c r="Q1274">
        <v>90621.902005566109</v>
      </c>
      <c r="R1274">
        <v>54492.891808541521</v>
      </c>
    </row>
    <row r="1275" spans="1:18" x14ac:dyDescent="0.25">
      <c r="A1275">
        <v>13</v>
      </c>
      <c r="B1275">
        <v>13102</v>
      </c>
      <c r="C1275" t="s">
        <v>10679</v>
      </c>
      <c r="D1275" t="s">
        <v>1827</v>
      </c>
      <c r="E1275">
        <v>4</v>
      </c>
      <c r="F1275" t="s">
        <v>13829</v>
      </c>
      <c r="G1275">
        <v>1</v>
      </c>
      <c r="H1275" t="s">
        <v>8278</v>
      </c>
      <c r="I1275">
        <v>1</v>
      </c>
      <c r="J1275" t="s">
        <v>13769</v>
      </c>
      <c r="K1275" t="s">
        <v>13781</v>
      </c>
      <c r="L1275">
        <v>270103</v>
      </c>
      <c r="M1275" t="s">
        <v>13539</v>
      </c>
      <c r="N1275">
        <v>270103008</v>
      </c>
      <c r="O1275" t="s">
        <v>13734</v>
      </c>
      <c r="P1275">
        <v>0</v>
      </c>
      <c r="Q1275">
        <v>7899.5030149672457</v>
      </c>
      <c r="R1275">
        <v>18000.028030784812</v>
      </c>
    </row>
    <row r="1276" spans="1:18" x14ac:dyDescent="0.25">
      <c r="A1276">
        <v>13</v>
      </c>
      <c r="B1276">
        <v>13103</v>
      </c>
      <c r="C1276" t="s">
        <v>10679</v>
      </c>
      <c r="D1276" t="s">
        <v>1830</v>
      </c>
      <c r="E1276">
        <v>1</v>
      </c>
      <c r="F1276" t="s">
        <v>13826</v>
      </c>
      <c r="G1276">
        <v>1</v>
      </c>
      <c r="H1276" t="s">
        <v>8278</v>
      </c>
      <c r="I1276">
        <v>1</v>
      </c>
      <c r="J1276" t="s">
        <v>13769</v>
      </c>
      <c r="K1276" t="s">
        <v>13770</v>
      </c>
      <c r="L1276">
        <v>270103</v>
      </c>
      <c r="M1276" t="s">
        <v>13539</v>
      </c>
      <c r="N1276">
        <v>270103008</v>
      </c>
      <c r="O1276" t="s">
        <v>13734</v>
      </c>
      <c r="P1276">
        <v>29664.284469234794</v>
      </c>
      <c r="Q1276">
        <v>27047.720417038458</v>
      </c>
      <c r="R1276">
        <v>56595.698375364183</v>
      </c>
    </row>
    <row r="1277" spans="1:18" x14ac:dyDescent="0.25">
      <c r="A1277">
        <v>13</v>
      </c>
      <c r="B1277">
        <v>13103</v>
      </c>
      <c r="C1277" t="s">
        <v>10679</v>
      </c>
      <c r="D1277" t="s">
        <v>1830</v>
      </c>
      <c r="E1277">
        <v>1</v>
      </c>
      <c r="F1277" t="s">
        <v>13826</v>
      </c>
      <c r="G1277">
        <v>1</v>
      </c>
      <c r="H1277" t="s">
        <v>8278</v>
      </c>
      <c r="I1277">
        <v>1</v>
      </c>
      <c r="J1277" t="s">
        <v>13769</v>
      </c>
      <c r="K1277" t="s">
        <v>13771</v>
      </c>
      <c r="L1277">
        <v>270103</v>
      </c>
      <c r="M1277" t="s">
        <v>13539</v>
      </c>
      <c r="N1277">
        <v>270103008</v>
      </c>
      <c r="O1277" t="s">
        <v>13734</v>
      </c>
      <c r="P1277">
        <v>5539.4805647550984</v>
      </c>
      <c r="Q1277">
        <v>18563.784819594242</v>
      </c>
      <c r="R1277">
        <v>25609.602799693464</v>
      </c>
    </row>
    <row r="1278" spans="1:18" x14ac:dyDescent="0.25">
      <c r="A1278">
        <v>13</v>
      </c>
      <c r="B1278">
        <v>13103</v>
      </c>
      <c r="C1278" t="s">
        <v>10679</v>
      </c>
      <c r="D1278" t="s">
        <v>1830</v>
      </c>
      <c r="E1278">
        <v>2</v>
      </c>
      <c r="F1278" t="s">
        <v>13827</v>
      </c>
      <c r="G1278">
        <v>2</v>
      </c>
      <c r="H1278" t="s">
        <v>13773</v>
      </c>
      <c r="I1278">
        <v>1</v>
      </c>
      <c r="J1278" t="s">
        <v>13769</v>
      </c>
      <c r="K1278" t="s">
        <v>13774</v>
      </c>
      <c r="L1278">
        <v>270103</v>
      </c>
      <c r="M1278" t="s">
        <v>13539</v>
      </c>
      <c r="N1278">
        <v>270103008</v>
      </c>
      <c r="O1278" t="s">
        <v>13734</v>
      </c>
      <c r="P1278">
        <v>12942.65295450584</v>
      </c>
      <c r="Q1278">
        <v>15474.733467708911</v>
      </c>
      <c r="R1278">
        <v>28832.944608642541</v>
      </c>
    </row>
    <row r="1279" spans="1:18" x14ac:dyDescent="0.25">
      <c r="A1279">
        <v>13</v>
      </c>
      <c r="B1279">
        <v>13103</v>
      </c>
      <c r="C1279" t="s">
        <v>10679</v>
      </c>
      <c r="D1279" t="s">
        <v>1830</v>
      </c>
      <c r="E1279">
        <v>2</v>
      </c>
      <c r="F1279" t="s">
        <v>13827</v>
      </c>
      <c r="G1279">
        <v>2</v>
      </c>
      <c r="H1279" t="s">
        <v>13773</v>
      </c>
      <c r="I1279">
        <v>1</v>
      </c>
      <c r="J1279" t="s">
        <v>13769</v>
      </c>
      <c r="K1279" t="s">
        <v>13775</v>
      </c>
      <c r="L1279">
        <v>270103</v>
      </c>
      <c r="M1279" t="s">
        <v>13539</v>
      </c>
      <c r="N1279">
        <v>270103008</v>
      </c>
      <c r="O1279" t="s">
        <v>13734</v>
      </c>
      <c r="P1279">
        <v>22261.11207948405</v>
      </c>
      <c r="Q1279">
        <v>30136.771768923791</v>
      </c>
      <c r="R1279">
        <v>53372.356566415117</v>
      </c>
    </row>
    <row r="1280" spans="1:18" x14ac:dyDescent="0.25">
      <c r="A1280">
        <v>13</v>
      </c>
      <c r="B1280">
        <v>13103</v>
      </c>
      <c r="C1280" t="s">
        <v>10679</v>
      </c>
      <c r="D1280" t="s">
        <v>1830</v>
      </c>
      <c r="E1280">
        <v>3</v>
      </c>
      <c r="F1280" t="s">
        <v>13828</v>
      </c>
      <c r="G1280">
        <v>1</v>
      </c>
      <c r="H1280" t="s">
        <v>8278</v>
      </c>
      <c r="I1280">
        <v>1</v>
      </c>
      <c r="J1280" t="s">
        <v>13769</v>
      </c>
      <c r="K1280" t="s">
        <v>13777</v>
      </c>
      <c r="L1280">
        <v>270103</v>
      </c>
      <c r="M1280" t="s">
        <v>13539</v>
      </c>
      <c r="N1280">
        <v>270103008</v>
      </c>
      <c r="O1280" t="s">
        <v>13734</v>
      </c>
      <c r="P1280">
        <v>35203.76503398989</v>
      </c>
      <c r="Q1280">
        <v>43406.292802290292</v>
      </c>
      <c r="R1280">
        <v>79569.846852943461</v>
      </c>
    </row>
    <row r="1281" spans="1:18" x14ac:dyDescent="0.25">
      <c r="A1281">
        <v>13</v>
      </c>
      <c r="B1281">
        <v>13103</v>
      </c>
      <c r="C1281" t="s">
        <v>10679</v>
      </c>
      <c r="D1281" t="s">
        <v>1830</v>
      </c>
      <c r="E1281">
        <v>3</v>
      </c>
      <c r="F1281" t="s">
        <v>13828</v>
      </c>
      <c r="G1281">
        <v>1</v>
      </c>
      <c r="H1281" t="s">
        <v>8278</v>
      </c>
      <c r="I1281">
        <v>1</v>
      </c>
      <c r="J1281" t="s">
        <v>13769</v>
      </c>
      <c r="K1281" t="s">
        <v>13778</v>
      </c>
      <c r="L1281">
        <v>270103</v>
      </c>
      <c r="M1281" t="s">
        <v>13539</v>
      </c>
      <c r="N1281">
        <v>270103008</v>
      </c>
      <c r="O1281" t="s">
        <v>13734</v>
      </c>
      <c r="P1281">
        <v>0</v>
      </c>
      <c r="Q1281">
        <v>2205.2124343424111</v>
      </c>
      <c r="R1281">
        <v>2635.4543221142035</v>
      </c>
    </row>
    <row r="1282" spans="1:18" x14ac:dyDescent="0.25">
      <c r="A1282">
        <v>13</v>
      </c>
      <c r="B1282">
        <v>13103</v>
      </c>
      <c r="C1282" t="s">
        <v>10679</v>
      </c>
      <c r="D1282" t="s">
        <v>1830</v>
      </c>
      <c r="E1282">
        <v>4</v>
      </c>
      <c r="F1282" t="s">
        <v>13829</v>
      </c>
      <c r="G1282">
        <v>1</v>
      </c>
      <c r="H1282" t="s">
        <v>8278</v>
      </c>
      <c r="I1282">
        <v>1</v>
      </c>
      <c r="J1282" t="s">
        <v>13769</v>
      </c>
      <c r="K1282" t="s">
        <v>13780</v>
      </c>
      <c r="L1282">
        <v>270103</v>
      </c>
      <c r="M1282" t="s">
        <v>13539</v>
      </c>
      <c r="N1282">
        <v>270103008</v>
      </c>
      <c r="O1282" t="s">
        <v>13734</v>
      </c>
      <c r="P1282">
        <v>29664.284469234794</v>
      </c>
      <c r="Q1282">
        <v>27047.720417038458</v>
      </c>
      <c r="R1282">
        <v>56595.698375364183</v>
      </c>
    </row>
    <row r="1283" spans="1:18" x14ac:dyDescent="0.25">
      <c r="A1283">
        <v>13</v>
      </c>
      <c r="B1283">
        <v>13103</v>
      </c>
      <c r="C1283" t="s">
        <v>10679</v>
      </c>
      <c r="D1283" t="s">
        <v>1830</v>
      </c>
      <c r="E1283">
        <v>4</v>
      </c>
      <c r="F1283" t="s">
        <v>13829</v>
      </c>
      <c r="G1283">
        <v>1</v>
      </c>
      <c r="H1283" t="s">
        <v>8278</v>
      </c>
      <c r="I1283">
        <v>1</v>
      </c>
      <c r="J1283" t="s">
        <v>13769</v>
      </c>
      <c r="K1283" t="s">
        <v>13781</v>
      </c>
      <c r="L1283">
        <v>270103</v>
      </c>
      <c r="M1283" t="s">
        <v>13539</v>
      </c>
      <c r="N1283">
        <v>270103008</v>
      </c>
      <c r="O1283" t="s">
        <v>13734</v>
      </c>
      <c r="P1283">
        <v>5539.4805647550984</v>
      </c>
      <c r="Q1283">
        <v>18563.784819594242</v>
      </c>
      <c r="R1283">
        <v>25609.602799693464</v>
      </c>
    </row>
    <row r="1284" spans="1:18" x14ac:dyDescent="0.25">
      <c r="A1284">
        <v>13</v>
      </c>
      <c r="B1284">
        <v>13104</v>
      </c>
      <c r="C1284" t="s">
        <v>10679</v>
      </c>
      <c r="D1284" t="s">
        <v>1833</v>
      </c>
      <c r="E1284">
        <v>1</v>
      </c>
      <c r="F1284" t="s">
        <v>13826</v>
      </c>
      <c r="G1284">
        <v>1</v>
      </c>
      <c r="H1284" t="s">
        <v>8278</v>
      </c>
      <c r="I1284">
        <v>1</v>
      </c>
      <c r="J1284" t="s">
        <v>13769</v>
      </c>
      <c r="K1284" t="s">
        <v>13770</v>
      </c>
      <c r="L1284">
        <v>270103</v>
      </c>
      <c r="M1284" t="s">
        <v>13539</v>
      </c>
      <c r="N1284">
        <v>270103008</v>
      </c>
      <c r="O1284" t="s">
        <v>13734</v>
      </c>
      <c r="P1284">
        <v>24389.061145317482</v>
      </c>
      <c r="Q1284">
        <v>44134.188694277713</v>
      </c>
      <c r="R1284">
        <v>22875.001337656431</v>
      </c>
    </row>
    <row r="1285" spans="1:18" x14ac:dyDescent="0.25">
      <c r="A1285">
        <v>13</v>
      </c>
      <c r="B1285">
        <v>13104</v>
      </c>
      <c r="C1285" t="s">
        <v>10679</v>
      </c>
      <c r="D1285" t="s">
        <v>1833</v>
      </c>
      <c r="E1285">
        <v>1</v>
      </c>
      <c r="F1285" t="s">
        <v>13826</v>
      </c>
      <c r="G1285">
        <v>1</v>
      </c>
      <c r="H1285" t="s">
        <v>8278</v>
      </c>
      <c r="I1285">
        <v>1</v>
      </c>
      <c r="J1285" t="s">
        <v>13769</v>
      </c>
      <c r="K1285" t="s">
        <v>13771</v>
      </c>
      <c r="L1285">
        <v>270103</v>
      </c>
      <c r="M1285" t="s">
        <v>13539</v>
      </c>
      <c r="N1285">
        <v>270103008</v>
      </c>
      <c r="O1285" t="s">
        <v>13734</v>
      </c>
      <c r="P1285">
        <v>9015.2973505165246</v>
      </c>
      <c r="Q1285">
        <v>9273.6503203026223</v>
      </c>
      <c r="R1285">
        <v>3054.3140684165869</v>
      </c>
    </row>
    <row r="1286" spans="1:18" x14ac:dyDescent="0.25">
      <c r="A1286">
        <v>13</v>
      </c>
      <c r="B1286">
        <v>13104</v>
      </c>
      <c r="C1286" t="s">
        <v>10679</v>
      </c>
      <c r="D1286" t="s">
        <v>1833</v>
      </c>
      <c r="E1286">
        <v>2</v>
      </c>
      <c r="F1286" t="s">
        <v>13827</v>
      </c>
      <c r="G1286">
        <v>2</v>
      </c>
      <c r="H1286" t="s">
        <v>13773</v>
      </c>
      <c r="I1286">
        <v>1</v>
      </c>
      <c r="J1286" t="s">
        <v>13769</v>
      </c>
      <c r="K1286" t="s">
        <v>13774</v>
      </c>
      <c r="L1286">
        <v>270103</v>
      </c>
      <c r="M1286" t="s">
        <v>13539</v>
      </c>
      <c r="N1286">
        <v>270103008</v>
      </c>
      <c r="O1286" t="s">
        <v>13734</v>
      </c>
      <c r="P1286">
        <v>17562.563371588956</v>
      </c>
      <c r="Q1286">
        <v>30964.094320971992</v>
      </c>
      <c r="R1286">
        <v>20847.435269740708</v>
      </c>
    </row>
    <row r="1287" spans="1:18" x14ac:dyDescent="0.25">
      <c r="A1287">
        <v>13</v>
      </c>
      <c r="B1287">
        <v>13104</v>
      </c>
      <c r="C1287" t="s">
        <v>10679</v>
      </c>
      <c r="D1287" t="s">
        <v>1833</v>
      </c>
      <c r="E1287">
        <v>2</v>
      </c>
      <c r="F1287" t="s">
        <v>13827</v>
      </c>
      <c r="G1287">
        <v>2</v>
      </c>
      <c r="H1287" t="s">
        <v>13773</v>
      </c>
      <c r="I1287">
        <v>1</v>
      </c>
      <c r="J1287" t="s">
        <v>13769</v>
      </c>
      <c r="K1287" t="s">
        <v>13775</v>
      </c>
      <c r="L1287">
        <v>270103</v>
      </c>
      <c r="M1287" t="s">
        <v>13539</v>
      </c>
      <c r="N1287">
        <v>270103008</v>
      </c>
      <c r="O1287" t="s">
        <v>13734</v>
      </c>
      <c r="P1287">
        <v>15841.795124245051</v>
      </c>
      <c r="Q1287">
        <v>22443.744693608332</v>
      </c>
      <c r="R1287">
        <v>5081.8801363323118</v>
      </c>
    </row>
    <row r="1288" spans="1:18" x14ac:dyDescent="0.25">
      <c r="A1288">
        <v>13</v>
      </c>
      <c r="B1288">
        <v>13104</v>
      </c>
      <c r="C1288" t="s">
        <v>10679</v>
      </c>
      <c r="D1288" t="s">
        <v>1833</v>
      </c>
      <c r="E1288">
        <v>3</v>
      </c>
      <c r="F1288" t="s">
        <v>13828</v>
      </c>
      <c r="G1288">
        <v>1</v>
      </c>
      <c r="H1288" t="s">
        <v>8278</v>
      </c>
      <c r="I1288">
        <v>1</v>
      </c>
      <c r="J1288" t="s">
        <v>13769</v>
      </c>
      <c r="K1288" t="s">
        <v>13777</v>
      </c>
      <c r="L1288">
        <v>270103</v>
      </c>
      <c r="M1288" t="s">
        <v>13539</v>
      </c>
      <c r="N1288">
        <v>270103008</v>
      </c>
      <c r="O1288" t="s">
        <v>13734</v>
      </c>
      <c r="P1288">
        <v>30694.626089256588</v>
      </c>
      <c r="Q1288">
        <v>51330.16944632378</v>
      </c>
      <c r="R1288">
        <v>25929.315406073019</v>
      </c>
    </row>
    <row r="1289" spans="1:18" x14ac:dyDescent="0.25">
      <c r="A1289">
        <v>13</v>
      </c>
      <c r="B1289">
        <v>13104</v>
      </c>
      <c r="C1289" t="s">
        <v>10679</v>
      </c>
      <c r="D1289" t="s">
        <v>1833</v>
      </c>
      <c r="E1289">
        <v>3</v>
      </c>
      <c r="F1289" t="s">
        <v>13828</v>
      </c>
      <c r="G1289">
        <v>1</v>
      </c>
      <c r="H1289" t="s">
        <v>8278</v>
      </c>
      <c r="I1289">
        <v>1</v>
      </c>
      <c r="J1289" t="s">
        <v>13769</v>
      </c>
      <c r="K1289" t="s">
        <v>13778</v>
      </c>
      <c r="L1289">
        <v>270103</v>
      </c>
      <c r="M1289" t="s">
        <v>13539</v>
      </c>
      <c r="N1289">
        <v>270103008</v>
      </c>
      <c r="O1289" t="s">
        <v>13734</v>
      </c>
      <c r="P1289">
        <v>2709.7324065774201</v>
      </c>
      <c r="Q1289">
        <v>2077.6695682565655</v>
      </c>
      <c r="R1289">
        <v>0</v>
      </c>
    </row>
    <row r="1290" spans="1:18" x14ac:dyDescent="0.25">
      <c r="A1290">
        <v>13</v>
      </c>
      <c r="B1290">
        <v>13104</v>
      </c>
      <c r="C1290" t="s">
        <v>10679</v>
      </c>
      <c r="D1290" t="s">
        <v>1833</v>
      </c>
      <c r="E1290">
        <v>4</v>
      </c>
      <c r="F1290" t="s">
        <v>13829</v>
      </c>
      <c r="G1290">
        <v>1</v>
      </c>
      <c r="H1290" t="s">
        <v>8278</v>
      </c>
      <c r="I1290">
        <v>1</v>
      </c>
      <c r="J1290" t="s">
        <v>13769</v>
      </c>
      <c r="K1290" t="s">
        <v>13780</v>
      </c>
      <c r="L1290">
        <v>270103</v>
      </c>
      <c r="M1290" t="s">
        <v>13539</v>
      </c>
      <c r="N1290">
        <v>270103008</v>
      </c>
      <c r="O1290" t="s">
        <v>13734</v>
      </c>
      <c r="P1290">
        <v>24389.061145317482</v>
      </c>
      <c r="Q1290">
        <v>44134.188694277713</v>
      </c>
      <c r="R1290">
        <v>22875.001337656431</v>
      </c>
    </row>
    <row r="1291" spans="1:18" x14ac:dyDescent="0.25">
      <c r="A1291">
        <v>13</v>
      </c>
      <c r="B1291">
        <v>13104</v>
      </c>
      <c r="C1291" t="s">
        <v>10679</v>
      </c>
      <c r="D1291" t="s">
        <v>1833</v>
      </c>
      <c r="E1291">
        <v>4</v>
      </c>
      <c r="F1291" t="s">
        <v>13829</v>
      </c>
      <c r="G1291">
        <v>1</v>
      </c>
      <c r="H1291" t="s">
        <v>8278</v>
      </c>
      <c r="I1291">
        <v>1</v>
      </c>
      <c r="J1291" t="s">
        <v>13769</v>
      </c>
      <c r="K1291" t="s">
        <v>13781</v>
      </c>
      <c r="L1291">
        <v>270103</v>
      </c>
      <c r="M1291" t="s">
        <v>13539</v>
      </c>
      <c r="N1291">
        <v>270103008</v>
      </c>
      <c r="O1291" t="s">
        <v>13734</v>
      </c>
      <c r="P1291">
        <v>9015.2973505165246</v>
      </c>
      <c r="Q1291">
        <v>9273.6503203026223</v>
      </c>
      <c r="R1291">
        <v>3054.3140684165869</v>
      </c>
    </row>
    <row r="1292" spans="1:18" x14ac:dyDescent="0.25">
      <c r="A1292">
        <v>13</v>
      </c>
      <c r="B1292">
        <v>13105</v>
      </c>
      <c r="C1292" t="s">
        <v>10679</v>
      </c>
      <c r="D1292" t="s">
        <v>1836</v>
      </c>
      <c r="E1292">
        <v>1</v>
      </c>
      <c r="F1292" t="s">
        <v>13826</v>
      </c>
      <c r="G1292">
        <v>1</v>
      </c>
      <c r="H1292" t="s">
        <v>8278</v>
      </c>
      <c r="I1292">
        <v>1</v>
      </c>
      <c r="J1292" t="s">
        <v>13769</v>
      </c>
      <c r="K1292" t="s">
        <v>13770</v>
      </c>
      <c r="L1292">
        <v>270103</v>
      </c>
      <c r="M1292" t="s">
        <v>13539</v>
      </c>
      <c r="N1292">
        <v>270103008</v>
      </c>
      <c r="O1292" t="s">
        <v>13734</v>
      </c>
      <c r="P1292">
        <v>34446.32752132824</v>
      </c>
      <c r="Q1292">
        <v>7423.5175942876385</v>
      </c>
      <c r="R1292">
        <v>17607.650973702563</v>
      </c>
    </row>
    <row r="1293" spans="1:18" x14ac:dyDescent="0.25">
      <c r="A1293">
        <v>13</v>
      </c>
      <c r="B1293">
        <v>13105</v>
      </c>
      <c r="C1293" t="s">
        <v>10679</v>
      </c>
      <c r="D1293" t="s">
        <v>1836</v>
      </c>
      <c r="E1293">
        <v>1</v>
      </c>
      <c r="F1293" t="s">
        <v>13826</v>
      </c>
      <c r="G1293">
        <v>1</v>
      </c>
      <c r="H1293" t="s">
        <v>8278</v>
      </c>
      <c r="I1293">
        <v>1</v>
      </c>
      <c r="J1293" t="s">
        <v>13769</v>
      </c>
      <c r="K1293" t="s">
        <v>13771</v>
      </c>
      <c r="L1293">
        <v>270103</v>
      </c>
      <c r="M1293" t="s">
        <v>13539</v>
      </c>
      <c r="N1293">
        <v>270103008</v>
      </c>
      <c r="O1293" t="s">
        <v>13734</v>
      </c>
      <c r="P1293">
        <v>0</v>
      </c>
      <c r="Q1293">
        <v>14763.469845373864</v>
      </c>
      <c r="R1293">
        <v>2894.2202836675638</v>
      </c>
    </row>
    <row r="1294" spans="1:18" x14ac:dyDescent="0.25">
      <c r="A1294">
        <v>13</v>
      </c>
      <c r="B1294">
        <v>13105</v>
      </c>
      <c r="C1294" t="s">
        <v>10679</v>
      </c>
      <c r="D1294" t="s">
        <v>1836</v>
      </c>
      <c r="E1294">
        <v>2</v>
      </c>
      <c r="F1294" t="s">
        <v>13827</v>
      </c>
      <c r="G1294">
        <v>2</v>
      </c>
      <c r="H1294" t="s">
        <v>13773</v>
      </c>
      <c r="I1294">
        <v>1</v>
      </c>
      <c r="J1294" t="s">
        <v>13769</v>
      </c>
      <c r="K1294" t="s">
        <v>13774</v>
      </c>
      <c r="L1294">
        <v>270103</v>
      </c>
      <c r="M1294" t="s">
        <v>13539</v>
      </c>
      <c r="N1294">
        <v>270103008</v>
      </c>
      <c r="O1294" t="s">
        <v>13734</v>
      </c>
      <c r="P1294">
        <v>25021.112802688651</v>
      </c>
      <c r="Q1294">
        <v>3491.086617006446</v>
      </c>
      <c r="R1294">
        <v>11808.559496096723</v>
      </c>
    </row>
    <row r="1295" spans="1:18" x14ac:dyDescent="0.25">
      <c r="A1295">
        <v>13</v>
      </c>
      <c r="B1295">
        <v>13105</v>
      </c>
      <c r="C1295" t="s">
        <v>10679</v>
      </c>
      <c r="D1295" t="s">
        <v>1836</v>
      </c>
      <c r="E1295">
        <v>2</v>
      </c>
      <c r="F1295" t="s">
        <v>13827</v>
      </c>
      <c r="G1295">
        <v>2</v>
      </c>
      <c r="H1295" t="s">
        <v>13773</v>
      </c>
      <c r="I1295">
        <v>1</v>
      </c>
      <c r="J1295" t="s">
        <v>13769</v>
      </c>
      <c r="K1295" t="s">
        <v>13775</v>
      </c>
      <c r="L1295">
        <v>270103</v>
      </c>
      <c r="M1295" t="s">
        <v>13539</v>
      </c>
      <c r="N1295">
        <v>270103008</v>
      </c>
      <c r="O1295" t="s">
        <v>13734</v>
      </c>
      <c r="P1295">
        <v>9425.2147186395887</v>
      </c>
      <c r="Q1295">
        <v>18695.900822655058</v>
      </c>
      <c r="R1295">
        <v>8693.311761273404</v>
      </c>
    </row>
    <row r="1296" spans="1:18" x14ac:dyDescent="0.25">
      <c r="A1296">
        <v>13</v>
      </c>
      <c r="B1296">
        <v>13105</v>
      </c>
      <c r="C1296" t="s">
        <v>10679</v>
      </c>
      <c r="D1296" t="s">
        <v>1836</v>
      </c>
      <c r="E1296">
        <v>3</v>
      </c>
      <c r="F1296" t="s">
        <v>13828</v>
      </c>
      <c r="G1296">
        <v>1</v>
      </c>
      <c r="H1296" t="s">
        <v>8278</v>
      </c>
      <c r="I1296">
        <v>1</v>
      </c>
      <c r="J1296" t="s">
        <v>13769</v>
      </c>
      <c r="K1296" t="s">
        <v>13777</v>
      </c>
      <c r="L1296">
        <v>270103</v>
      </c>
      <c r="M1296" t="s">
        <v>13539</v>
      </c>
      <c r="N1296">
        <v>270103008</v>
      </c>
      <c r="O1296" t="s">
        <v>13734</v>
      </c>
      <c r="P1296">
        <v>34446.32752132824</v>
      </c>
      <c r="Q1296">
        <v>18254.556462380315</v>
      </c>
      <c r="R1296">
        <v>18392.963870108484</v>
      </c>
    </row>
    <row r="1297" spans="1:18" x14ac:dyDescent="0.25">
      <c r="A1297">
        <v>13</v>
      </c>
      <c r="B1297">
        <v>13105</v>
      </c>
      <c r="C1297" t="s">
        <v>10679</v>
      </c>
      <c r="D1297" t="s">
        <v>1836</v>
      </c>
      <c r="E1297">
        <v>3</v>
      </c>
      <c r="F1297" t="s">
        <v>13828</v>
      </c>
      <c r="G1297">
        <v>1</v>
      </c>
      <c r="H1297" t="s">
        <v>8278</v>
      </c>
      <c r="I1297">
        <v>1</v>
      </c>
      <c r="J1297" t="s">
        <v>13769</v>
      </c>
      <c r="K1297" t="s">
        <v>13778</v>
      </c>
      <c r="L1297">
        <v>270103</v>
      </c>
      <c r="M1297" t="s">
        <v>13539</v>
      </c>
      <c r="N1297">
        <v>270103008</v>
      </c>
      <c r="O1297" t="s">
        <v>13734</v>
      </c>
      <c r="P1297">
        <v>0</v>
      </c>
      <c r="Q1297">
        <v>3932.430977281193</v>
      </c>
      <c r="R1297">
        <v>2108.9073872616436</v>
      </c>
    </row>
    <row r="1298" spans="1:18" x14ac:dyDescent="0.25">
      <c r="A1298">
        <v>13</v>
      </c>
      <c r="B1298">
        <v>13105</v>
      </c>
      <c r="C1298" t="s">
        <v>10679</v>
      </c>
      <c r="D1298" t="s">
        <v>1836</v>
      </c>
      <c r="E1298">
        <v>4</v>
      </c>
      <c r="F1298" t="s">
        <v>13829</v>
      </c>
      <c r="G1298">
        <v>1</v>
      </c>
      <c r="H1298" t="s">
        <v>8278</v>
      </c>
      <c r="I1298">
        <v>1</v>
      </c>
      <c r="J1298" t="s">
        <v>13769</v>
      </c>
      <c r="K1298" t="s">
        <v>13780</v>
      </c>
      <c r="L1298">
        <v>270103</v>
      </c>
      <c r="M1298" t="s">
        <v>13539</v>
      </c>
      <c r="N1298">
        <v>270103008</v>
      </c>
      <c r="O1298" t="s">
        <v>13734</v>
      </c>
      <c r="P1298">
        <v>34446.32752132824</v>
      </c>
      <c r="Q1298">
        <v>7423.5175942876385</v>
      </c>
      <c r="R1298">
        <v>17607.650973702563</v>
      </c>
    </row>
    <row r="1299" spans="1:18" x14ac:dyDescent="0.25">
      <c r="A1299">
        <v>13</v>
      </c>
      <c r="B1299">
        <v>13105</v>
      </c>
      <c r="C1299" t="s">
        <v>10679</v>
      </c>
      <c r="D1299" t="s">
        <v>1836</v>
      </c>
      <c r="E1299">
        <v>4</v>
      </c>
      <c r="F1299" t="s">
        <v>13829</v>
      </c>
      <c r="G1299">
        <v>1</v>
      </c>
      <c r="H1299" t="s">
        <v>8278</v>
      </c>
      <c r="I1299">
        <v>1</v>
      </c>
      <c r="J1299" t="s">
        <v>13769</v>
      </c>
      <c r="K1299" t="s">
        <v>13781</v>
      </c>
      <c r="L1299">
        <v>270103</v>
      </c>
      <c r="M1299" t="s">
        <v>13539</v>
      </c>
      <c r="N1299">
        <v>270103008</v>
      </c>
      <c r="O1299" t="s">
        <v>13734</v>
      </c>
      <c r="P1299">
        <v>0</v>
      </c>
      <c r="Q1299">
        <v>14763.469845373864</v>
      </c>
      <c r="R1299">
        <v>2894.2202836675638</v>
      </c>
    </row>
    <row r="1300" spans="1:18" x14ac:dyDescent="0.25">
      <c r="A1300">
        <v>13</v>
      </c>
      <c r="B1300">
        <v>13106</v>
      </c>
      <c r="C1300" t="s">
        <v>10679</v>
      </c>
      <c r="D1300" t="s">
        <v>1839</v>
      </c>
      <c r="E1300">
        <v>1</v>
      </c>
      <c r="F1300" t="s">
        <v>13826</v>
      </c>
      <c r="G1300">
        <v>1</v>
      </c>
      <c r="H1300" t="s">
        <v>8278</v>
      </c>
      <c r="I1300">
        <v>1</v>
      </c>
      <c r="J1300" t="s">
        <v>13769</v>
      </c>
      <c r="K1300" t="s">
        <v>13770</v>
      </c>
      <c r="L1300">
        <v>270103</v>
      </c>
      <c r="M1300" t="s">
        <v>13539</v>
      </c>
      <c r="N1300">
        <v>270103008</v>
      </c>
      <c r="O1300" t="s">
        <v>13734</v>
      </c>
      <c r="P1300">
        <v>32560.650943042485</v>
      </c>
      <c r="Q1300">
        <v>20093.397599199096</v>
      </c>
      <c r="R1300">
        <v>22493.151324305018</v>
      </c>
    </row>
    <row r="1301" spans="1:18" x14ac:dyDescent="0.25">
      <c r="A1301">
        <v>13</v>
      </c>
      <c r="B1301">
        <v>13106</v>
      </c>
      <c r="C1301" t="s">
        <v>10679</v>
      </c>
      <c r="D1301" t="s">
        <v>1839</v>
      </c>
      <c r="E1301">
        <v>1</v>
      </c>
      <c r="F1301" t="s">
        <v>13826</v>
      </c>
      <c r="G1301">
        <v>1</v>
      </c>
      <c r="H1301" t="s">
        <v>8278</v>
      </c>
      <c r="I1301">
        <v>1</v>
      </c>
      <c r="J1301" t="s">
        <v>13769</v>
      </c>
      <c r="K1301" t="s">
        <v>13771</v>
      </c>
      <c r="L1301">
        <v>270103</v>
      </c>
      <c r="M1301" t="s">
        <v>13539</v>
      </c>
      <c r="N1301">
        <v>270103008</v>
      </c>
      <c r="O1301" t="s">
        <v>13734</v>
      </c>
      <c r="P1301">
        <v>1181.8965840488956</v>
      </c>
      <c r="Q1301">
        <v>0</v>
      </c>
      <c r="R1301">
        <v>0</v>
      </c>
    </row>
    <row r="1302" spans="1:18" x14ac:dyDescent="0.25">
      <c r="A1302">
        <v>13</v>
      </c>
      <c r="B1302">
        <v>13106</v>
      </c>
      <c r="C1302" t="s">
        <v>10679</v>
      </c>
      <c r="D1302" t="s">
        <v>1839</v>
      </c>
      <c r="E1302">
        <v>2</v>
      </c>
      <c r="F1302" t="s">
        <v>13827</v>
      </c>
      <c r="G1302">
        <v>2</v>
      </c>
      <c r="H1302" t="s">
        <v>13773</v>
      </c>
      <c r="I1302">
        <v>1</v>
      </c>
      <c r="J1302" t="s">
        <v>13769</v>
      </c>
      <c r="K1302" t="s">
        <v>13774</v>
      </c>
      <c r="L1302">
        <v>270103</v>
      </c>
      <c r="M1302" t="s">
        <v>13539</v>
      </c>
      <c r="N1302">
        <v>270103008</v>
      </c>
      <c r="O1302" t="s">
        <v>13734</v>
      </c>
      <c r="P1302">
        <v>27295.361655855111</v>
      </c>
      <c r="Q1302">
        <v>13810.173637187841</v>
      </c>
      <c r="R1302">
        <v>17230.877097898745</v>
      </c>
    </row>
    <row r="1303" spans="1:18" x14ac:dyDescent="0.25">
      <c r="A1303">
        <v>13</v>
      </c>
      <c r="B1303">
        <v>13106</v>
      </c>
      <c r="C1303" t="s">
        <v>10679</v>
      </c>
      <c r="D1303" t="s">
        <v>1839</v>
      </c>
      <c r="E1303">
        <v>2</v>
      </c>
      <c r="F1303" t="s">
        <v>13827</v>
      </c>
      <c r="G1303">
        <v>2</v>
      </c>
      <c r="H1303" t="s">
        <v>13773</v>
      </c>
      <c r="I1303">
        <v>1</v>
      </c>
      <c r="J1303" t="s">
        <v>13769</v>
      </c>
      <c r="K1303" t="s">
        <v>13775</v>
      </c>
      <c r="L1303">
        <v>270103</v>
      </c>
      <c r="M1303" t="s">
        <v>13539</v>
      </c>
      <c r="N1303">
        <v>270103008</v>
      </c>
      <c r="O1303" t="s">
        <v>13734</v>
      </c>
      <c r="P1303">
        <v>6447.1858712362664</v>
      </c>
      <c r="Q1303">
        <v>6283.223962011255</v>
      </c>
      <c r="R1303">
        <v>5262.2742264062827</v>
      </c>
    </row>
    <row r="1304" spans="1:18" x14ac:dyDescent="0.25">
      <c r="A1304">
        <v>13</v>
      </c>
      <c r="B1304">
        <v>13106</v>
      </c>
      <c r="C1304" t="s">
        <v>10679</v>
      </c>
      <c r="D1304" t="s">
        <v>1839</v>
      </c>
      <c r="E1304">
        <v>3</v>
      </c>
      <c r="F1304" t="s">
        <v>13828</v>
      </c>
      <c r="G1304">
        <v>1</v>
      </c>
      <c r="H1304" t="s">
        <v>8278</v>
      </c>
      <c r="I1304">
        <v>1</v>
      </c>
      <c r="J1304" t="s">
        <v>13769</v>
      </c>
      <c r="K1304" t="s">
        <v>13777</v>
      </c>
      <c r="L1304">
        <v>270103</v>
      </c>
      <c r="M1304" t="s">
        <v>13539</v>
      </c>
      <c r="N1304">
        <v>270103008</v>
      </c>
      <c r="O1304" t="s">
        <v>13734</v>
      </c>
      <c r="P1304">
        <v>32560.650943042485</v>
      </c>
      <c r="Q1304">
        <v>20093.397599199096</v>
      </c>
      <c r="R1304">
        <v>22493.151324305018</v>
      </c>
    </row>
    <row r="1305" spans="1:18" x14ac:dyDescent="0.25">
      <c r="A1305">
        <v>13</v>
      </c>
      <c r="B1305">
        <v>13106</v>
      </c>
      <c r="C1305" t="s">
        <v>10679</v>
      </c>
      <c r="D1305" t="s">
        <v>1839</v>
      </c>
      <c r="E1305">
        <v>3</v>
      </c>
      <c r="F1305" t="s">
        <v>13828</v>
      </c>
      <c r="G1305">
        <v>1</v>
      </c>
      <c r="H1305" t="s">
        <v>8278</v>
      </c>
      <c r="I1305">
        <v>1</v>
      </c>
      <c r="J1305" t="s">
        <v>13769</v>
      </c>
      <c r="K1305" t="s">
        <v>13778</v>
      </c>
      <c r="L1305">
        <v>270103</v>
      </c>
      <c r="M1305" t="s">
        <v>13539</v>
      </c>
      <c r="N1305">
        <v>270103008</v>
      </c>
      <c r="O1305" t="s">
        <v>13734</v>
      </c>
      <c r="P1305">
        <v>1181.8965840488956</v>
      </c>
      <c r="Q1305">
        <v>0</v>
      </c>
      <c r="R1305">
        <v>0</v>
      </c>
    </row>
    <row r="1306" spans="1:18" x14ac:dyDescent="0.25">
      <c r="A1306">
        <v>13</v>
      </c>
      <c r="B1306">
        <v>13106</v>
      </c>
      <c r="C1306" t="s">
        <v>10679</v>
      </c>
      <c r="D1306" t="s">
        <v>1839</v>
      </c>
      <c r="E1306">
        <v>4</v>
      </c>
      <c r="F1306" t="s">
        <v>13829</v>
      </c>
      <c r="G1306">
        <v>1</v>
      </c>
      <c r="H1306" t="s">
        <v>8278</v>
      </c>
      <c r="I1306">
        <v>1</v>
      </c>
      <c r="J1306" t="s">
        <v>13769</v>
      </c>
      <c r="K1306" t="s">
        <v>13780</v>
      </c>
      <c r="L1306">
        <v>270103</v>
      </c>
      <c r="M1306" t="s">
        <v>13539</v>
      </c>
      <c r="N1306">
        <v>270103008</v>
      </c>
      <c r="O1306" t="s">
        <v>13734</v>
      </c>
      <c r="P1306">
        <v>32560.650943042485</v>
      </c>
      <c r="Q1306">
        <v>20093.397599199096</v>
      </c>
      <c r="R1306">
        <v>22493.151324305018</v>
      </c>
    </row>
    <row r="1307" spans="1:18" x14ac:dyDescent="0.25">
      <c r="A1307">
        <v>13</v>
      </c>
      <c r="B1307">
        <v>13106</v>
      </c>
      <c r="C1307" t="s">
        <v>10679</v>
      </c>
      <c r="D1307" t="s">
        <v>1839</v>
      </c>
      <c r="E1307">
        <v>4</v>
      </c>
      <c r="F1307" t="s">
        <v>13829</v>
      </c>
      <c r="G1307">
        <v>1</v>
      </c>
      <c r="H1307" t="s">
        <v>8278</v>
      </c>
      <c r="I1307">
        <v>1</v>
      </c>
      <c r="J1307" t="s">
        <v>13769</v>
      </c>
      <c r="K1307" t="s">
        <v>13781</v>
      </c>
      <c r="L1307">
        <v>270103</v>
      </c>
      <c r="M1307" t="s">
        <v>13539</v>
      </c>
      <c r="N1307">
        <v>270103008</v>
      </c>
      <c r="O1307" t="s">
        <v>13734</v>
      </c>
      <c r="P1307">
        <v>1181.8965840488956</v>
      </c>
      <c r="Q1307">
        <v>0</v>
      </c>
      <c r="R1307">
        <v>0</v>
      </c>
    </row>
    <row r="1308" spans="1:18" x14ac:dyDescent="0.25">
      <c r="A1308">
        <v>13</v>
      </c>
      <c r="B1308">
        <v>13107</v>
      </c>
      <c r="C1308" t="s">
        <v>10679</v>
      </c>
      <c r="D1308" t="s">
        <v>1842</v>
      </c>
      <c r="E1308">
        <v>1</v>
      </c>
      <c r="F1308" t="s">
        <v>13826</v>
      </c>
      <c r="G1308">
        <v>1</v>
      </c>
      <c r="H1308" t="s">
        <v>8278</v>
      </c>
      <c r="I1308">
        <v>1</v>
      </c>
      <c r="J1308" t="s">
        <v>13769</v>
      </c>
      <c r="K1308" t="s">
        <v>13770</v>
      </c>
      <c r="L1308">
        <v>270103</v>
      </c>
      <c r="M1308" t="s">
        <v>13539</v>
      </c>
      <c r="N1308">
        <v>270103008</v>
      </c>
      <c r="O1308" t="s">
        <v>13734</v>
      </c>
      <c r="P1308">
        <v>24578.343601423188</v>
      </c>
      <c r="Q1308">
        <v>34779.415729670458</v>
      </c>
      <c r="R1308">
        <v>7269.7335371051804</v>
      </c>
    </row>
    <row r="1309" spans="1:18" x14ac:dyDescent="0.25">
      <c r="A1309">
        <v>13</v>
      </c>
      <c r="B1309">
        <v>13107</v>
      </c>
      <c r="C1309" t="s">
        <v>10679</v>
      </c>
      <c r="D1309" t="s">
        <v>1842</v>
      </c>
      <c r="E1309">
        <v>1</v>
      </c>
      <c r="F1309" t="s">
        <v>13826</v>
      </c>
      <c r="G1309">
        <v>1</v>
      </c>
      <c r="H1309" t="s">
        <v>8278</v>
      </c>
      <c r="I1309">
        <v>1</v>
      </c>
      <c r="J1309" t="s">
        <v>13769</v>
      </c>
      <c r="K1309" t="s">
        <v>13771</v>
      </c>
      <c r="L1309">
        <v>270103</v>
      </c>
      <c r="M1309" t="s">
        <v>13539</v>
      </c>
      <c r="N1309">
        <v>270103008</v>
      </c>
      <c r="O1309" t="s">
        <v>13734</v>
      </c>
      <c r="P1309">
        <v>1979.4498262996044</v>
      </c>
      <c r="Q1309">
        <v>15965.584737477182</v>
      </c>
      <c r="R1309">
        <v>2023.1253770366889</v>
      </c>
    </row>
    <row r="1310" spans="1:18" x14ac:dyDescent="0.25">
      <c r="A1310">
        <v>13</v>
      </c>
      <c r="B1310">
        <v>13107</v>
      </c>
      <c r="C1310" t="s">
        <v>10679</v>
      </c>
      <c r="D1310" t="s">
        <v>1842</v>
      </c>
      <c r="E1310">
        <v>2</v>
      </c>
      <c r="F1310" t="s">
        <v>13827</v>
      </c>
      <c r="G1310">
        <v>2</v>
      </c>
      <c r="H1310" t="s">
        <v>13773</v>
      </c>
      <c r="I1310">
        <v>1</v>
      </c>
      <c r="J1310" t="s">
        <v>13769</v>
      </c>
      <c r="K1310" t="s">
        <v>13774</v>
      </c>
      <c r="L1310">
        <v>270103</v>
      </c>
      <c r="M1310" t="s">
        <v>13539</v>
      </c>
      <c r="N1310">
        <v>270103008</v>
      </c>
      <c r="O1310" t="s">
        <v>13734</v>
      </c>
      <c r="P1310">
        <v>19079.755245122222</v>
      </c>
      <c r="Q1310">
        <v>26701.667641066859</v>
      </c>
      <c r="R1310">
        <v>4046.2507540733777</v>
      </c>
    </row>
    <row r="1311" spans="1:18" x14ac:dyDescent="0.25">
      <c r="A1311">
        <v>13</v>
      </c>
      <c r="B1311">
        <v>13107</v>
      </c>
      <c r="C1311" t="s">
        <v>10679</v>
      </c>
      <c r="D1311" t="s">
        <v>1842</v>
      </c>
      <c r="E1311">
        <v>2</v>
      </c>
      <c r="F1311" t="s">
        <v>13827</v>
      </c>
      <c r="G1311">
        <v>2</v>
      </c>
      <c r="H1311" t="s">
        <v>13773</v>
      </c>
      <c r="I1311">
        <v>1</v>
      </c>
      <c r="J1311" t="s">
        <v>13769</v>
      </c>
      <c r="K1311" t="s">
        <v>13775</v>
      </c>
      <c r="L1311">
        <v>270103</v>
      </c>
      <c r="M1311" t="s">
        <v>13539</v>
      </c>
      <c r="N1311">
        <v>270103008</v>
      </c>
      <c r="O1311" t="s">
        <v>13734</v>
      </c>
      <c r="P1311">
        <v>7478.0381826005732</v>
      </c>
      <c r="Q1311">
        <v>24043.332826080779</v>
      </c>
      <c r="R1311">
        <v>5246.608160068492</v>
      </c>
    </row>
    <row r="1312" spans="1:18" x14ac:dyDescent="0.25">
      <c r="A1312">
        <v>13</v>
      </c>
      <c r="B1312">
        <v>13107</v>
      </c>
      <c r="C1312" t="s">
        <v>10679</v>
      </c>
      <c r="D1312" t="s">
        <v>1842</v>
      </c>
      <c r="E1312">
        <v>3</v>
      </c>
      <c r="F1312" t="s">
        <v>13828</v>
      </c>
      <c r="G1312">
        <v>1</v>
      </c>
      <c r="H1312" t="s">
        <v>8278</v>
      </c>
      <c r="I1312">
        <v>1</v>
      </c>
      <c r="J1312" t="s">
        <v>13769</v>
      </c>
      <c r="K1312" t="s">
        <v>13777</v>
      </c>
      <c r="L1312">
        <v>270103</v>
      </c>
      <c r="M1312" t="s">
        <v>13539</v>
      </c>
      <c r="N1312">
        <v>270103008</v>
      </c>
      <c r="O1312" t="s">
        <v>13734</v>
      </c>
      <c r="P1312">
        <v>26557.793427722794</v>
      </c>
      <c r="Q1312">
        <v>47245.580807400176</v>
      </c>
      <c r="R1312">
        <v>9292.8589141418688</v>
      </c>
    </row>
    <row r="1313" spans="1:18" x14ac:dyDescent="0.25">
      <c r="A1313">
        <v>13</v>
      </c>
      <c r="B1313">
        <v>13107</v>
      </c>
      <c r="C1313" t="s">
        <v>10679</v>
      </c>
      <c r="D1313" t="s">
        <v>1842</v>
      </c>
      <c r="E1313">
        <v>3</v>
      </c>
      <c r="F1313" t="s">
        <v>13828</v>
      </c>
      <c r="G1313">
        <v>1</v>
      </c>
      <c r="H1313" t="s">
        <v>8278</v>
      </c>
      <c r="I1313">
        <v>1</v>
      </c>
      <c r="J1313" t="s">
        <v>13769</v>
      </c>
      <c r="K1313" t="s">
        <v>13778</v>
      </c>
      <c r="L1313">
        <v>270103</v>
      </c>
      <c r="M1313" t="s">
        <v>13539</v>
      </c>
      <c r="N1313">
        <v>270103008</v>
      </c>
      <c r="O1313" t="s">
        <v>13734</v>
      </c>
      <c r="P1313">
        <v>0</v>
      </c>
      <c r="Q1313">
        <v>3499.4196597474747</v>
      </c>
      <c r="R1313">
        <v>0</v>
      </c>
    </row>
    <row r="1314" spans="1:18" x14ac:dyDescent="0.25">
      <c r="A1314">
        <v>13</v>
      </c>
      <c r="B1314">
        <v>13107</v>
      </c>
      <c r="C1314" t="s">
        <v>10679</v>
      </c>
      <c r="D1314" t="s">
        <v>1842</v>
      </c>
      <c r="E1314">
        <v>4</v>
      </c>
      <c r="F1314" t="s">
        <v>13829</v>
      </c>
      <c r="G1314">
        <v>1</v>
      </c>
      <c r="H1314" t="s">
        <v>8278</v>
      </c>
      <c r="I1314">
        <v>1</v>
      </c>
      <c r="J1314" t="s">
        <v>13769</v>
      </c>
      <c r="K1314" t="s">
        <v>13780</v>
      </c>
      <c r="L1314">
        <v>270103</v>
      </c>
      <c r="M1314" t="s">
        <v>13539</v>
      </c>
      <c r="N1314">
        <v>270103008</v>
      </c>
      <c r="O1314" t="s">
        <v>13734</v>
      </c>
      <c r="P1314">
        <v>24578.343601423188</v>
      </c>
      <c r="Q1314">
        <v>34779.415729670458</v>
      </c>
      <c r="R1314">
        <v>7269.7335371051804</v>
      </c>
    </row>
    <row r="1315" spans="1:18" x14ac:dyDescent="0.25">
      <c r="A1315">
        <v>13</v>
      </c>
      <c r="B1315">
        <v>13107</v>
      </c>
      <c r="C1315" t="s">
        <v>10679</v>
      </c>
      <c r="D1315" t="s">
        <v>1842</v>
      </c>
      <c r="E1315">
        <v>4</v>
      </c>
      <c r="F1315" t="s">
        <v>13829</v>
      </c>
      <c r="G1315">
        <v>1</v>
      </c>
      <c r="H1315" t="s">
        <v>8278</v>
      </c>
      <c r="I1315">
        <v>1</v>
      </c>
      <c r="J1315" t="s">
        <v>13769</v>
      </c>
      <c r="K1315" t="s">
        <v>13781</v>
      </c>
      <c r="L1315">
        <v>270103</v>
      </c>
      <c r="M1315" t="s">
        <v>13539</v>
      </c>
      <c r="N1315">
        <v>270103008</v>
      </c>
      <c r="O1315" t="s">
        <v>13734</v>
      </c>
      <c r="P1315">
        <v>1979.4498262996044</v>
      </c>
      <c r="Q1315">
        <v>15965.584737477182</v>
      </c>
      <c r="R1315">
        <v>2023.1253770366889</v>
      </c>
    </row>
    <row r="1316" spans="1:18" x14ac:dyDescent="0.25">
      <c r="A1316">
        <v>13</v>
      </c>
      <c r="B1316">
        <v>13108</v>
      </c>
      <c r="C1316" t="s">
        <v>10679</v>
      </c>
      <c r="D1316" t="s">
        <v>847</v>
      </c>
      <c r="E1316">
        <v>1</v>
      </c>
      <c r="F1316" t="s">
        <v>13826</v>
      </c>
      <c r="G1316">
        <v>1</v>
      </c>
      <c r="H1316" t="s">
        <v>8278</v>
      </c>
      <c r="I1316">
        <v>1</v>
      </c>
      <c r="J1316" t="s">
        <v>13769</v>
      </c>
      <c r="K1316" t="s">
        <v>13770</v>
      </c>
      <c r="L1316">
        <v>270103</v>
      </c>
      <c r="M1316" t="s">
        <v>13539</v>
      </c>
      <c r="N1316">
        <v>270103008</v>
      </c>
      <c r="O1316" t="s">
        <v>13734</v>
      </c>
      <c r="P1316">
        <v>13706.928347099125</v>
      </c>
      <c r="Q1316">
        <v>18720.185984513784</v>
      </c>
      <c r="R1316">
        <v>27494.575785588677</v>
      </c>
    </row>
    <row r="1317" spans="1:18" x14ac:dyDescent="0.25">
      <c r="A1317">
        <v>13</v>
      </c>
      <c r="B1317">
        <v>13108</v>
      </c>
      <c r="C1317" t="s">
        <v>10679</v>
      </c>
      <c r="D1317" t="s">
        <v>847</v>
      </c>
      <c r="E1317">
        <v>1</v>
      </c>
      <c r="F1317" t="s">
        <v>13826</v>
      </c>
      <c r="G1317">
        <v>1</v>
      </c>
      <c r="H1317" t="s">
        <v>8278</v>
      </c>
      <c r="I1317">
        <v>1</v>
      </c>
      <c r="J1317" t="s">
        <v>13769</v>
      </c>
      <c r="K1317" t="s">
        <v>13771</v>
      </c>
      <c r="L1317">
        <v>270103</v>
      </c>
      <c r="M1317" t="s">
        <v>13539</v>
      </c>
      <c r="N1317">
        <v>270103008</v>
      </c>
      <c r="O1317" t="s">
        <v>13734</v>
      </c>
      <c r="P1317">
        <v>11748.795726084963</v>
      </c>
      <c r="Q1317">
        <v>0</v>
      </c>
      <c r="R1317">
        <v>9224.5842255584466</v>
      </c>
    </row>
    <row r="1318" spans="1:18" x14ac:dyDescent="0.25">
      <c r="A1318">
        <v>13</v>
      </c>
      <c r="B1318">
        <v>13108</v>
      </c>
      <c r="C1318" t="s">
        <v>10679</v>
      </c>
      <c r="D1318" t="s">
        <v>847</v>
      </c>
      <c r="E1318">
        <v>2</v>
      </c>
      <c r="F1318" t="s">
        <v>13827</v>
      </c>
      <c r="G1318">
        <v>2</v>
      </c>
      <c r="H1318" t="s">
        <v>13773</v>
      </c>
      <c r="I1318">
        <v>1</v>
      </c>
      <c r="J1318" t="s">
        <v>13769</v>
      </c>
      <c r="K1318" t="s">
        <v>13774</v>
      </c>
      <c r="L1318">
        <v>270103</v>
      </c>
      <c r="M1318" t="s">
        <v>13539</v>
      </c>
      <c r="N1318">
        <v>270103008</v>
      </c>
      <c r="O1318" t="s">
        <v>13734</v>
      </c>
      <c r="P1318">
        <v>3753.0875236104748</v>
      </c>
      <c r="Q1318">
        <v>16515.320343375941</v>
      </c>
      <c r="R1318">
        <v>15281.945666797255</v>
      </c>
    </row>
    <row r="1319" spans="1:18" x14ac:dyDescent="0.25">
      <c r="A1319">
        <v>13</v>
      </c>
      <c r="B1319">
        <v>13108</v>
      </c>
      <c r="C1319" t="s">
        <v>10679</v>
      </c>
      <c r="D1319" t="s">
        <v>847</v>
      </c>
      <c r="E1319">
        <v>2</v>
      </c>
      <c r="F1319" t="s">
        <v>13827</v>
      </c>
      <c r="G1319">
        <v>2</v>
      </c>
      <c r="H1319" t="s">
        <v>13773</v>
      </c>
      <c r="I1319">
        <v>1</v>
      </c>
      <c r="J1319" t="s">
        <v>13769</v>
      </c>
      <c r="K1319" t="s">
        <v>13775</v>
      </c>
      <c r="L1319">
        <v>270103</v>
      </c>
      <c r="M1319" t="s">
        <v>13539</v>
      </c>
      <c r="N1319">
        <v>270103008</v>
      </c>
      <c r="O1319" t="s">
        <v>13734</v>
      </c>
      <c r="P1319">
        <v>21702.636549573614</v>
      </c>
      <c r="Q1319">
        <v>2204.8656411378456</v>
      </c>
      <c r="R1319">
        <v>21437.214344349868</v>
      </c>
    </row>
    <row r="1320" spans="1:18" x14ac:dyDescent="0.25">
      <c r="A1320">
        <v>13</v>
      </c>
      <c r="B1320">
        <v>13108</v>
      </c>
      <c r="C1320" t="s">
        <v>10679</v>
      </c>
      <c r="D1320" t="s">
        <v>847</v>
      </c>
      <c r="E1320">
        <v>3</v>
      </c>
      <c r="F1320" t="s">
        <v>13828</v>
      </c>
      <c r="G1320">
        <v>1</v>
      </c>
      <c r="H1320" t="s">
        <v>8278</v>
      </c>
      <c r="I1320">
        <v>1</v>
      </c>
      <c r="J1320" t="s">
        <v>13769</v>
      </c>
      <c r="K1320" t="s">
        <v>13777</v>
      </c>
      <c r="L1320">
        <v>270103</v>
      </c>
      <c r="M1320" t="s">
        <v>13539</v>
      </c>
      <c r="N1320">
        <v>270103008</v>
      </c>
      <c r="O1320" t="s">
        <v>13734</v>
      </c>
      <c r="P1320">
        <v>13706.928347099125</v>
      </c>
      <c r="Q1320">
        <v>18720.185984513784</v>
      </c>
      <c r="R1320">
        <v>36719.160011147113</v>
      </c>
    </row>
    <row r="1321" spans="1:18" x14ac:dyDescent="0.25">
      <c r="A1321">
        <v>13</v>
      </c>
      <c r="B1321">
        <v>13108</v>
      </c>
      <c r="C1321" t="s">
        <v>10679</v>
      </c>
      <c r="D1321" t="s">
        <v>847</v>
      </c>
      <c r="E1321">
        <v>3</v>
      </c>
      <c r="F1321" t="s">
        <v>13828</v>
      </c>
      <c r="G1321">
        <v>1</v>
      </c>
      <c r="H1321" t="s">
        <v>8278</v>
      </c>
      <c r="I1321">
        <v>1</v>
      </c>
      <c r="J1321" t="s">
        <v>13769</v>
      </c>
      <c r="K1321" t="s">
        <v>13778</v>
      </c>
      <c r="L1321">
        <v>270103</v>
      </c>
      <c r="M1321" t="s">
        <v>13539</v>
      </c>
      <c r="N1321">
        <v>270103008</v>
      </c>
      <c r="O1321" t="s">
        <v>13734</v>
      </c>
      <c r="P1321">
        <v>11748.795726084963</v>
      </c>
      <c r="Q1321">
        <v>0</v>
      </c>
      <c r="R1321">
        <v>0</v>
      </c>
    </row>
    <row r="1322" spans="1:18" x14ac:dyDescent="0.25">
      <c r="A1322">
        <v>13</v>
      </c>
      <c r="B1322">
        <v>13108</v>
      </c>
      <c r="C1322" t="s">
        <v>10679</v>
      </c>
      <c r="D1322" t="s">
        <v>847</v>
      </c>
      <c r="E1322">
        <v>4</v>
      </c>
      <c r="F1322" t="s">
        <v>13829</v>
      </c>
      <c r="G1322">
        <v>1</v>
      </c>
      <c r="H1322" t="s">
        <v>8278</v>
      </c>
      <c r="I1322">
        <v>1</v>
      </c>
      <c r="J1322" t="s">
        <v>13769</v>
      </c>
      <c r="K1322" t="s">
        <v>13780</v>
      </c>
      <c r="L1322">
        <v>270103</v>
      </c>
      <c r="M1322" t="s">
        <v>13539</v>
      </c>
      <c r="N1322">
        <v>270103008</v>
      </c>
      <c r="O1322" t="s">
        <v>13734</v>
      </c>
      <c r="P1322">
        <v>13706.928347099125</v>
      </c>
      <c r="Q1322">
        <v>18720.185984513784</v>
      </c>
      <c r="R1322">
        <v>27494.575785588677</v>
      </c>
    </row>
    <row r="1323" spans="1:18" x14ac:dyDescent="0.25">
      <c r="A1323">
        <v>13</v>
      </c>
      <c r="B1323">
        <v>13108</v>
      </c>
      <c r="C1323" t="s">
        <v>10679</v>
      </c>
      <c r="D1323" t="s">
        <v>847</v>
      </c>
      <c r="E1323">
        <v>4</v>
      </c>
      <c r="F1323" t="s">
        <v>13829</v>
      </c>
      <c r="G1323">
        <v>1</v>
      </c>
      <c r="H1323" t="s">
        <v>8278</v>
      </c>
      <c r="I1323">
        <v>1</v>
      </c>
      <c r="J1323" t="s">
        <v>13769</v>
      </c>
      <c r="K1323" t="s">
        <v>13781</v>
      </c>
      <c r="L1323">
        <v>270103</v>
      </c>
      <c r="M1323" t="s">
        <v>13539</v>
      </c>
      <c r="N1323">
        <v>270103008</v>
      </c>
      <c r="O1323" t="s">
        <v>13734</v>
      </c>
      <c r="P1323">
        <v>11748.795726084963</v>
      </c>
      <c r="Q1323">
        <v>0</v>
      </c>
      <c r="R1323">
        <v>9224.5842255584466</v>
      </c>
    </row>
    <row r="1324" spans="1:18" x14ac:dyDescent="0.25">
      <c r="A1324">
        <v>13</v>
      </c>
      <c r="B1324">
        <v>13109</v>
      </c>
      <c r="C1324" t="s">
        <v>10679</v>
      </c>
      <c r="D1324" t="s">
        <v>1847</v>
      </c>
      <c r="E1324">
        <v>1</v>
      </c>
      <c r="F1324" t="s">
        <v>13826</v>
      </c>
      <c r="G1324">
        <v>1</v>
      </c>
      <c r="H1324" t="s">
        <v>8278</v>
      </c>
      <c r="I1324">
        <v>1</v>
      </c>
      <c r="J1324" t="s">
        <v>13769</v>
      </c>
      <c r="K1324" t="s">
        <v>13770</v>
      </c>
      <c r="L1324">
        <v>270103</v>
      </c>
      <c r="M1324" t="s">
        <v>13539</v>
      </c>
      <c r="N1324">
        <v>270103008</v>
      </c>
      <c r="O1324" t="s">
        <v>13734</v>
      </c>
      <c r="P1324">
        <v>16270.570634751015</v>
      </c>
      <c r="Q1324">
        <v>0</v>
      </c>
      <c r="R1324">
        <v>22823.401962048378</v>
      </c>
    </row>
    <row r="1325" spans="1:18" x14ac:dyDescent="0.25">
      <c r="A1325">
        <v>13</v>
      </c>
      <c r="B1325">
        <v>13109</v>
      </c>
      <c r="C1325" t="s">
        <v>10679</v>
      </c>
      <c r="D1325" t="s">
        <v>1847</v>
      </c>
      <c r="E1325">
        <v>1</v>
      </c>
      <c r="F1325" t="s">
        <v>13826</v>
      </c>
      <c r="G1325">
        <v>1</v>
      </c>
      <c r="H1325" t="s">
        <v>8278</v>
      </c>
      <c r="I1325">
        <v>1</v>
      </c>
      <c r="J1325" t="s">
        <v>13769</v>
      </c>
      <c r="K1325" t="s">
        <v>13771</v>
      </c>
      <c r="L1325">
        <v>270103</v>
      </c>
      <c r="M1325" t="s">
        <v>13539</v>
      </c>
      <c r="N1325">
        <v>270103008</v>
      </c>
      <c r="O1325" t="s">
        <v>13734</v>
      </c>
      <c r="P1325">
        <v>15786.492840350502</v>
      </c>
      <c r="Q1325">
        <v>0</v>
      </c>
      <c r="R1325">
        <v>2888.1795863097018</v>
      </c>
    </row>
    <row r="1326" spans="1:18" x14ac:dyDescent="0.25">
      <c r="A1326">
        <v>13</v>
      </c>
      <c r="B1326">
        <v>13109</v>
      </c>
      <c r="C1326" t="s">
        <v>10679</v>
      </c>
      <c r="D1326" t="s">
        <v>1847</v>
      </c>
      <c r="E1326">
        <v>2</v>
      </c>
      <c r="F1326" t="s">
        <v>13827</v>
      </c>
      <c r="G1326">
        <v>2</v>
      </c>
      <c r="H1326" t="s">
        <v>13773</v>
      </c>
      <c r="I1326">
        <v>1</v>
      </c>
      <c r="J1326" t="s">
        <v>13769</v>
      </c>
      <c r="K1326" t="s">
        <v>13774</v>
      </c>
      <c r="L1326">
        <v>270103</v>
      </c>
      <c r="M1326" t="s">
        <v>13539</v>
      </c>
      <c r="N1326">
        <v>270103008</v>
      </c>
      <c r="O1326" t="s">
        <v>13734</v>
      </c>
      <c r="P1326">
        <v>16270.570634751015</v>
      </c>
      <c r="Q1326">
        <v>0</v>
      </c>
      <c r="R1326">
        <v>18668.425788587723</v>
      </c>
    </row>
    <row r="1327" spans="1:18" x14ac:dyDescent="0.25">
      <c r="A1327">
        <v>13</v>
      </c>
      <c r="B1327">
        <v>13109</v>
      </c>
      <c r="C1327" t="s">
        <v>10679</v>
      </c>
      <c r="D1327" t="s">
        <v>1847</v>
      </c>
      <c r="E1327">
        <v>2</v>
      </c>
      <c r="F1327" t="s">
        <v>13827</v>
      </c>
      <c r="G1327">
        <v>2</v>
      </c>
      <c r="H1327" t="s">
        <v>13773</v>
      </c>
      <c r="I1327">
        <v>1</v>
      </c>
      <c r="J1327" t="s">
        <v>13769</v>
      </c>
      <c r="K1327" t="s">
        <v>13775</v>
      </c>
      <c r="L1327">
        <v>270103</v>
      </c>
      <c r="M1327" t="s">
        <v>13539</v>
      </c>
      <c r="N1327">
        <v>270103008</v>
      </c>
      <c r="O1327" t="s">
        <v>13734</v>
      </c>
      <c r="P1327">
        <v>15786.492840350502</v>
      </c>
      <c r="Q1327">
        <v>0</v>
      </c>
      <c r="R1327">
        <v>7043.1557597703577</v>
      </c>
    </row>
    <row r="1328" spans="1:18" x14ac:dyDescent="0.25">
      <c r="A1328">
        <v>13</v>
      </c>
      <c r="B1328">
        <v>13109</v>
      </c>
      <c r="C1328" t="s">
        <v>10679</v>
      </c>
      <c r="D1328" t="s">
        <v>1847</v>
      </c>
      <c r="E1328">
        <v>3</v>
      </c>
      <c r="F1328" t="s">
        <v>13828</v>
      </c>
      <c r="G1328">
        <v>1</v>
      </c>
      <c r="H1328" t="s">
        <v>8278</v>
      </c>
      <c r="I1328">
        <v>1</v>
      </c>
      <c r="J1328" t="s">
        <v>13769</v>
      </c>
      <c r="K1328" t="s">
        <v>13777</v>
      </c>
      <c r="L1328">
        <v>270103</v>
      </c>
      <c r="M1328" t="s">
        <v>13539</v>
      </c>
      <c r="N1328">
        <v>270103008</v>
      </c>
      <c r="O1328" t="s">
        <v>13734</v>
      </c>
      <c r="P1328">
        <v>32057.063475101517</v>
      </c>
      <c r="Q1328">
        <v>0</v>
      </c>
      <c r="R1328">
        <v>25711.581548358077</v>
      </c>
    </row>
    <row r="1329" spans="1:18" x14ac:dyDescent="0.25">
      <c r="A1329">
        <v>13</v>
      </c>
      <c r="B1329">
        <v>13109</v>
      </c>
      <c r="C1329" t="s">
        <v>10679</v>
      </c>
      <c r="D1329" t="s">
        <v>1847</v>
      </c>
      <c r="E1329">
        <v>4</v>
      </c>
      <c r="F1329" t="s">
        <v>13829</v>
      </c>
      <c r="G1329">
        <v>1</v>
      </c>
      <c r="H1329" t="s">
        <v>8278</v>
      </c>
      <c r="I1329">
        <v>1</v>
      </c>
      <c r="J1329" t="s">
        <v>13769</v>
      </c>
      <c r="K1329" t="s">
        <v>13780</v>
      </c>
      <c r="L1329">
        <v>270103</v>
      </c>
      <c r="M1329" t="s">
        <v>13539</v>
      </c>
      <c r="N1329">
        <v>270103008</v>
      </c>
      <c r="O1329" t="s">
        <v>13734</v>
      </c>
      <c r="P1329">
        <v>16270.570634751015</v>
      </c>
      <c r="Q1329">
        <v>0</v>
      </c>
      <c r="R1329">
        <v>22823.401962048378</v>
      </c>
    </row>
    <row r="1330" spans="1:18" x14ac:dyDescent="0.25">
      <c r="A1330">
        <v>13</v>
      </c>
      <c r="B1330">
        <v>13109</v>
      </c>
      <c r="C1330" t="s">
        <v>10679</v>
      </c>
      <c r="D1330" t="s">
        <v>1847</v>
      </c>
      <c r="E1330">
        <v>4</v>
      </c>
      <c r="F1330" t="s">
        <v>13829</v>
      </c>
      <c r="G1330">
        <v>1</v>
      </c>
      <c r="H1330" t="s">
        <v>8278</v>
      </c>
      <c r="I1330">
        <v>1</v>
      </c>
      <c r="J1330" t="s">
        <v>13769</v>
      </c>
      <c r="K1330" t="s">
        <v>13781</v>
      </c>
      <c r="L1330">
        <v>270103</v>
      </c>
      <c r="M1330" t="s">
        <v>13539</v>
      </c>
      <c r="N1330">
        <v>270103008</v>
      </c>
      <c r="O1330" t="s">
        <v>13734</v>
      </c>
      <c r="P1330">
        <v>15786.492840350502</v>
      </c>
      <c r="Q1330">
        <v>0</v>
      </c>
      <c r="R1330">
        <v>2888.1795863097018</v>
      </c>
    </row>
    <row r="1331" spans="1:18" x14ac:dyDescent="0.25">
      <c r="A1331">
        <v>13</v>
      </c>
      <c r="B1331">
        <v>13110</v>
      </c>
      <c r="C1331" t="s">
        <v>10679</v>
      </c>
      <c r="D1331" t="s">
        <v>1850</v>
      </c>
      <c r="E1331">
        <v>1</v>
      </c>
      <c r="F1331" t="s">
        <v>13826</v>
      </c>
      <c r="G1331">
        <v>1</v>
      </c>
      <c r="H1331" t="s">
        <v>8278</v>
      </c>
      <c r="I1331">
        <v>1</v>
      </c>
      <c r="J1331" t="s">
        <v>13769</v>
      </c>
      <c r="K1331" t="s">
        <v>13770</v>
      </c>
      <c r="L1331">
        <v>270103</v>
      </c>
      <c r="M1331" t="s">
        <v>13539</v>
      </c>
      <c r="N1331">
        <v>270103008</v>
      </c>
      <c r="O1331" t="s">
        <v>13734</v>
      </c>
      <c r="P1331">
        <v>29565.813971148535</v>
      </c>
      <c r="Q1331">
        <v>19663.522521521671</v>
      </c>
      <c r="R1331">
        <v>24601.564822665703</v>
      </c>
    </row>
    <row r="1332" spans="1:18" x14ac:dyDescent="0.25">
      <c r="A1332">
        <v>13</v>
      </c>
      <c r="B1332">
        <v>13110</v>
      </c>
      <c r="C1332" t="s">
        <v>10679</v>
      </c>
      <c r="D1332" t="s">
        <v>1850</v>
      </c>
      <c r="E1332">
        <v>1</v>
      </c>
      <c r="F1332" t="s">
        <v>13826</v>
      </c>
      <c r="G1332">
        <v>1</v>
      </c>
      <c r="H1332" t="s">
        <v>8278</v>
      </c>
      <c r="I1332">
        <v>1</v>
      </c>
      <c r="J1332" t="s">
        <v>13769</v>
      </c>
      <c r="K1332" t="s">
        <v>13771</v>
      </c>
      <c r="L1332">
        <v>270103</v>
      </c>
      <c r="M1332" t="s">
        <v>13539</v>
      </c>
      <c r="N1332">
        <v>270103008</v>
      </c>
      <c r="O1332" t="s">
        <v>13734</v>
      </c>
      <c r="P1332">
        <v>5469.9426793789789</v>
      </c>
      <c r="Q1332">
        <v>5766.7723224985284</v>
      </c>
      <c r="R1332">
        <v>6306.6290307325207</v>
      </c>
    </row>
    <row r="1333" spans="1:18" x14ac:dyDescent="0.25">
      <c r="A1333">
        <v>13</v>
      </c>
      <c r="B1333">
        <v>13110</v>
      </c>
      <c r="C1333" t="s">
        <v>10679</v>
      </c>
      <c r="D1333" t="s">
        <v>1850</v>
      </c>
      <c r="E1333">
        <v>2</v>
      </c>
      <c r="F1333" t="s">
        <v>13827</v>
      </c>
      <c r="G1333">
        <v>2</v>
      </c>
      <c r="H1333" t="s">
        <v>13773</v>
      </c>
      <c r="I1333">
        <v>1</v>
      </c>
      <c r="J1333" t="s">
        <v>13769</v>
      </c>
      <c r="K1333" t="s">
        <v>13774</v>
      </c>
      <c r="L1333">
        <v>270103</v>
      </c>
      <c r="M1333" t="s">
        <v>13539</v>
      </c>
      <c r="N1333">
        <v>270103008</v>
      </c>
      <c r="O1333" t="s">
        <v>13734</v>
      </c>
      <c r="P1333">
        <v>24661.745490158082</v>
      </c>
      <c r="Q1333">
        <v>14542.420387707909</v>
      </c>
      <c r="R1333">
        <v>19352.391443703567</v>
      </c>
    </row>
    <row r="1334" spans="1:18" x14ac:dyDescent="0.25">
      <c r="A1334">
        <v>13</v>
      </c>
      <c r="B1334">
        <v>13110</v>
      </c>
      <c r="C1334" t="s">
        <v>10679</v>
      </c>
      <c r="D1334" t="s">
        <v>1850</v>
      </c>
      <c r="E1334">
        <v>2</v>
      </c>
      <c r="F1334" t="s">
        <v>13827</v>
      </c>
      <c r="G1334">
        <v>2</v>
      </c>
      <c r="H1334" t="s">
        <v>13773</v>
      </c>
      <c r="I1334">
        <v>1</v>
      </c>
      <c r="J1334" t="s">
        <v>13769</v>
      </c>
      <c r="K1334" t="s">
        <v>13775</v>
      </c>
      <c r="L1334">
        <v>270103</v>
      </c>
      <c r="M1334" t="s">
        <v>13539</v>
      </c>
      <c r="N1334">
        <v>270103008</v>
      </c>
      <c r="O1334" t="s">
        <v>13734</v>
      </c>
      <c r="P1334">
        <v>10374.011160369429</v>
      </c>
      <c r="Q1334">
        <v>10887.874456312289</v>
      </c>
      <c r="R1334">
        <v>11555.802409694652</v>
      </c>
    </row>
    <row r="1335" spans="1:18" x14ac:dyDescent="0.25">
      <c r="A1335">
        <v>13</v>
      </c>
      <c r="B1335">
        <v>13110</v>
      </c>
      <c r="C1335" t="s">
        <v>10679</v>
      </c>
      <c r="D1335" t="s">
        <v>1850</v>
      </c>
      <c r="E1335">
        <v>3</v>
      </c>
      <c r="F1335" t="s">
        <v>13828</v>
      </c>
      <c r="G1335">
        <v>1</v>
      </c>
      <c r="H1335" t="s">
        <v>8278</v>
      </c>
      <c r="I1335">
        <v>1</v>
      </c>
      <c r="J1335" t="s">
        <v>13769</v>
      </c>
      <c r="K1335" t="s">
        <v>13777</v>
      </c>
      <c r="L1335">
        <v>270103</v>
      </c>
      <c r="M1335" t="s">
        <v>13539</v>
      </c>
      <c r="N1335">
        <v>270103008</v>
      </c>
      <c r="O1335" t="s">
        <v>13734</v>
      </c>
      <c r="P1335">
        <v>29565.813971148535</v>
      </c>
      <c r="Q1335">
        <v>25430.294844020198</v>
      </c>
      <c r="R1335">
        <v>30908.193853398232</v>
      </c>
    </row>
    <row r="1336" spans="1:18" x14ac:dyDescent="0.25">
      <c r="A1336">
        <v>13</v>
      </c>
      <c r="B1336">
        <v>13110</v>
      </c>
      <c r="C1336" t="s">
        <v>10679</v>
      </c>
      <c r="D1336" t="s">
        <v>1850</v>
      </c>
      <c r="E1336">
        <v>3</v>
      </c>
      <c r="F1336" t="s">
        <v>13828</v>
      </c>
      <c r="G1336">
        <v>1</v>
      </c>
      <c r="H1336" t="s">
        <v>8278</v>
      </c>
      <c r="I1336">
        <v>1</v>
      </c>
      <c r="J1336" t="s">
        <v>13769</v>
      </c>
      <c r="K1336" t="s">
        <v>13778</v>
      </c>
      <c r="L1336">
        <v>270103</v>
      </c>
      <c r="M1336" t="s">
        <v>13539</v>
      </c>
      <c r="N1336">
        <v>270103008</v>
      </c>
      <c r="O1336" t="s">
        <v>13734</v>
      </c>
      <c r="P1336">
        <v>5469.9426793789789</v>
      </c>
      <c r="Q1336">
        <v>0</v>
      </c>
      <c r="R1336">
        <v>0</v>
      </c>
    </row>
    <row r="1337" spans="1:18" x14ac:dyDescent="0.25">
      <c r="A1337">
        <v>13</v>
      </c>
      <c r="B1337">
        <v>13110</v>
      </c>
      <c r="C1337" t="s">
        <v>10679</v>
      </c>
      <c r="D1337" t="s">
        <v>1850</v>
      </c>
      <c r="E1337">
        <v>4</v>
      </c>
      <c r="F1337" t="s">
        <v>13829</v>
      </c>
      <c r="G1337">
        <v>1</v>
      </c>
      <c r="H1337" t="s">
        <v>8278</v>
      </c>
      <c r="I1337">
        <v>1</v>
      </c>
      <c r="J1337" t="s">
        <v>13769</v>
      </c>
      <c r="K1337" t="s">
        <v>13780</v>
      </c>
      <c r="L1337">
        <v>270103</v>
      </c>
      <c r="M1337" t="s">
        <v>13539</v>
      </c>
      <c r="N1337">
        <v>270103008</v>
      </c>
      <c r="O1337" t="s">
        <v>13734</v>
      </c>
      <c r="P1337">
        <v>29565.813971148535</v>
      </c>
      <c r="Q1337">
        <v>19663.522521521671</v>
      </c>
      <c r="R1337">
        <v>24601.564822665703</v>
      </c>
    </row>
    <row r="1338" spans="1:18" x14ac:dyDescent="0.25">
      <c r="A1338">
        <v>13</v>
      </c>
      <c r="B1338">
        <v>13110</v>
      </c>
      <c r="C1338" t="s">
        <v>10679</v>
      </c>
      <c r="D1338" t="s">
        <v>1850</v>
      </c>
      <c r="E1338">
        <v>4</v>
      </c>
      <c r="F1338" t="s">
        <v>13829</v>
      </c>
      <c r="G1338">
        <v>1</v>
      </c>
      <c r="H1338" t="s">
        <v>8278</v>
      </c>
      <c r="I1338">
        <v>1</v>
      </c>
      <c r="J1338" t="s">
        <v>13769</v>
      </c>
      <c r="K1338" t="s">
        <v>13781</v>
      </c>
      <c r="L1338">
        <v>270103</v>
      </c>
      <c r="M1338" t="s">
        <v>13539</v>
      </c>
      <c r="N1338">
        <v>270103008</v>
      </c>
      <c r="O1338" t="s">
        <v>13734</v>
      </c>
      <c r="P1338">
        <v>5469.9426793789789</v>
      </c>
      <c r="Q1338">
        <v>5766.7723224985284</v>
      </c>
      <c r="R1338">
        <v>6306.6290307325207</v>
      </c>
    </row>
    <row r="1339" spans="1:18" x14ac:dyDescent="0.25">
      <c r="A1339">
        <v>13</v>
      </c>
      <c r="B1339">
        <v>13111</v>
      </c>
      <c r="C1339" t="s">
        <v>10679</v>
      </c>
      <c r="D1339" t="s">
        <v>1853</v>
      </c>
      <c r="E1339">
        <v>1</v>
      </c>
      <c r="F1339" t="s">
        <v>13826</v>
      </c>
      <c r="G1339">
        <v>1</v>
      </c>
      <c r="H1339" t="s">
        <v>8278</v>
      </c>
      <c r="I1339">
        <v>1</v>
      </c>
      <c r="J1339" t="s">
        <v>13769</v>
      </c>
      <c r="K1339" t="s">
        <v>13770</v>
      </c>
      <c r="L1339">
        <v>270103</v>
      </c>
      <c r="M1339" t="s">
        <v>13539</v>
      </c>
      <c r="N1339">
        <v>270103008</v>
      </c>
      <c r="O1339" t="s">
        <v>13734</v>
      </c>
      <c r="P1339">
        <v>34981.440120796498</v>
      </c>
      <c r="Q1339">
        <v>9364.0035374847612</v>
      </c>
      <c r="R1339">
        <v>12842.381682871677</v>
      </c>
    </row>
    <row r="1340" spans="1:18" x14ac:dyDescent="0.25">
      <c r="A1340">
        <v>13</v>
      </c>
      <c r="B1340">
        <v>13111</v>
      </c>
      <c r="C1340" t="s">
        <v>10679</v>
      </c>
      <c r="D1340" t="s">
        <v>1853</v>
      </c>
      <c r="E1340">
        <v>1</v>
      </c>
      <c r="F1340" t="s">
        <v>13826</v>
      </c>
      <c r="G1340">
        <v>1</v>
      </c>
      <c r="H1340" t="s">
        <v>8278</v>
      </c>
      <c r="I1340">
        <v>1</v>
      </c>
      <c r="J1340" t="s">
        <v>13769</v>
      </c>
      <c r="K1340" t="s">
        <v>13771</v>
      </c>
      <c r="L1340">
        <v>270103</v>
      </c>
      <c r="M1340" t="s">
        <v>13539</v>
      </c>
      <c r="N1340">
        <v>270103008</v>
      </c>
      <c r="O1340" t="s">
        <v>13734</v>
      </c>
      <c r="P1340">
        <v>649.59577212243232</v>
      </c>
      <c r="Q1340">
        <v>4866.8855618873795</v>
      </c>
      <c r="R1340">
        <v>5474.1583799491555</v>
      </c>
    </row>
    <row r="1341" spans="1:18" x14ac:dyDescent="0.25">
      <c r="A1341">
        <v>13</v>
      </c>
      <c r="B1341">
        <v>13111</v>
      </c>
      <c r="C1341" t="s">
        <v>10679</v>
      </c>
      <c r="D1341" t="s">
        <v>1853</v>
      </c>
      <c r="E1341">
        <v>2</v>
      </c>
      <c r="F1341" t="s">
        <v>13827</v>
      </c>
      <c r="G1341">
        <v>2</v>
      </c>
      <c r="H1341" t="s">
        <v>13773</v>
      </c>
      <c r="I1341">
        <v>1</v>
      </c>
      <c r="J1341" t="s">
        <v>13769</v>
      </c>
      <c r="K1341" t="s">
        <v>13774</v>
      </c>
      <c r="L1341">
        <v>270103</v>
      </c>
      <c r="M1341" t="s">
        <v>13539</v>
      </c>
      <c r="N1341">
        <v>270103008</v>
      </c>
      <c r="O1341" t="s">
        <v>13734</v>
      </c>
      <c r="P1341">
        <v>11362.420963226274</v>
      </c>
      <c r="Q1341">
        <v>4499.4642836702278</v>
      </c>
      <c r="R1341">
        <v>12842.381682871677</v>
      </c>
    </row>
    <row r="1342" spans="1:18" x14ac:dyDescent="0.25">
      <c r="A1342">
        <v>13</v>
      </c>
      <c r="B1342">
        <v>13111</v>
      </c>
      <c r="C1342" t="s">
        <v>10679</v>
      </c>
      <c r="D1342" t="s">
        <v>1853</v>
      </c>
      <c r="E1342">
        <v>2</v>
      </c>
      <c r="F1342" t="s">
        <v>13827</v>
      </c>
      <c r="G1342">
        <v>2</v>
      </c>
      <c r="H1342" t="s">
        <v>13773</v>
      </c>
      <c r="I1342">
        <v>1</v>
      </c>
      <c r="J1342" t="s">
        <v>13769</v>
      </c>
      <c r="K1342" t="s">
        <v>13775</v>
      </c>
      <c r="L1342">
        <v>270103</v>
      </c>
      <c r="M1342" t="s">
        <v>13539</v>
      </c>
      <c r="N1342">
        <v>270103008</v>
      </c>
      <c r="O1342" t="s">
        <v>13734</v>
      </c>
      <c r="P1342">
        <v>24268.61492969266</v>
      </c>
      <c r="Q1342">
        <v>9731.4248157019138</v>
      </c>
      <c r="R1342">
        <v>5474.1583799491555</v>
      </c>
    </row>
    <row r="1343" spans="1:18" x14ac:dyDescent="0.25">
      <c r="A1343">
        <v>13</v>
      </c>
      <c r="B1343">
        <v>13111</v>
      </c>
      <c r="C1343" t="s">
        <v>10679</v>
      </c>
      <c r="D1343" t="s">
        <v>1853</v>
      </c>
      <c r="E1343">
        <v>3</v>
      </c>
      <c r="F1343" t="s">
        <v>13828</v>
      </c>
      <c r="G1343">
        <v>1</v>
      </c>
      <c r="H1343" t="s">
        <v>8278</v>
      </c>
      <c r="I1343">
        <v>1</v>
      </c>
      <c r="J1343" t="s">
        <v>13769</v>
      </c>
      <c r="K1343" t="s">
        <v>13777</v>
      </c>
      <c r="L1343">
        <v>270103</v>
      </c>
      <c r="M1343" t="s">
        <v>13539</v>
      </c>
      <c r="N1343">
        <v>270103008</v>
      </c>
      <c r="O1343" t="s">
        <v>13734</v>
      </c>
      <c r="P1343">
        <v>34981.440120796498</v>
      </c>
      <c r="Q1343">
        <v>11261.475081295881</v>
      </c>
      <c r="R1343">
        <v>18316.54006282083</v>
      </c>
    </row>
    <row r="1344" spans="1:18" x14ac:dyDescent="0.25">
      <c r="A1344">
        <v>13</v>
      </c>
      <c r="B1344">
        <v>13111</v>
      </c>
      <c r="C1344" t="s">
        <v>10679</v>
      </c>
      <c r="D1344" t="s">
        <v>1853</v>
      </c>
      <c r="E1344">
        <v>3</v>
      </c>
      <c r="F1344" t="s">
        <v>13828</v>
      </c>
      <c r="G1344">
        <v>1</v>
      </c>
      <c r="H1344" t="s">
        <v>8278</v>
      </c>
      <c r="I1344">
        <v>1</v>
      </c>
      <c r="J1344" t="s">
        <v>13769</v>
      </c>
      <c r="K1344" t="s">
        <v>13778</v>
      </c>
      <c r="L1344">
        <v>270103</v>
      </c>
      <c r="M1344" t="s">
        <v>13539</v>
      </c>
      <c r="N1344">
        <v>270103008</v>
      </c>
      <c r="O1344" t="s">
        <v>13734</v>
      </c>
      <c r="P1344">
        <v>649.59577212243232</v>
      </c>
      <c r="Q1344">
        <v>2969.4140180762579</v>
      </c>
      <c r="R1344">
        <v>0</v>
      </c>
    </row>
    <row r="1345" spans="1:18" x14ac:dyDescent="0.25">
      <c r="A1345">
        <v>13</v>
      </c>
      <c r="B1345">
        <v>13111</v>
      </c>
      <c r="C1345" t="s">
        <v>10679</v>
      </c>
      <c r="D1345" t="s">
        <v>1853</v>
      </c>
      <c r="E1345">
        <v>4</v>
      </c>
      <c r="F1345" t="s">
        <v>13829</v>
      </c>
      <c r="G1345">
        <v>1</v>
      </c>
      <c r="H1345" t="s">
        <v>8278</v>
      </c>
      <c r="I1345">
        <v>1</v>
      </c>
      <c r="J1345" t="s">
        <v>13769</v>
      </c>
      <c r="K1345" t="s">
        <v>13780</v>
      </c>
      <c r="L1345">
        <v>270103</v>
      </c>
      <c r="M1345" t="s">
        <v>13539</v>
      </c>
      <c r="N1345">
        <v>270103008</v>
      </c>
      <c r="O1345" t="s">
        <v>13734</v>
      </c>
      <c r="P1345">
        <v>34981.440120796498</v>
      </c>
      <c r="Q1345">
        <v>9364.0035374847612</v>
      </c>
      <c r="R1345">
        <v>12842.381682871677</v>
      </c>
    </row>
    <row r="1346" spans="1:18" x14ac:dyDescent="0.25">
      <c r="A1346">
        <v>13</v>
      </c>
      <c r="B1346">
        <v>13111</v>
      </c>
      <c r="C1346" t="s">
        <v>10679</v>
      </c>
      <c r="D1346" t="s">
        <v>1853</v>
      </c>
      <c r="E1346">
        <v>4</v>
      </c>
      <c r="F1346" t="s">
        <v>13829</v>
      </c>
      <c r="G1346">
        <v>1</v>
      </c>
      <c r="H1346" t="s">
        <v>8278</v>
      </c>
      <c r="I1346">
        <v>1</v>
      </c>
      <c r="J1346" t="s">
        <v>13769</v>
      </c>
      <c r="K1346" t="s">
        <v>13781</v>
      </c>
      <c r="L1346">
        <v>270103</v>
      </c>
      <c r="M1346" t="s">
        <v>13539</v>
      </c>
      <c r="N1346">
        <v>270103008</v>
      </c>
      <c r="O1346" t="s">
        <v>13734</v>
      </c>
      <c r="P1346">
        <v>649.59577212243232</v>
      </c>
      <c r="Q1346">
        <v>4866.8855618873795</v>
      </c>
      <c r="R1346">
        <v>5474.1583799491555</v>
      </c>
    </row>
    <row r="1347" spans="1:18" x14ac:dyDescent="0.25">
      <c r="A1347">
        <v>13</v>
      </c>
      <c r="B1347">
        <v>13112</v>
      </c>
      <c r="C1347" t="s">
        <v>10679</v>
      </c>
      <c r="D1347" t="s">
        <v>1856</v>
      </c>
      <c r="E1347">
        <v>1</v>
      </c>
      <c r="F1347" t="s">
        <v>13826</v>
      </c>
      <c r="G1347">
        <v>1</v>
      </c>
      <c r="H1347" t="s">
        <v>8278</v>
      </c>
      <c r="I1347">
        <v>1</v>
      </c>
      <c r="J1347" t="s">
        <v>13769</v>
      </c>
      <c r="K1347" t="s">
        <v>13770</v>
      </c>
      <c r="L1347">
        <v>270103</v>
      </c>
      <c r="M1347" t="s">
        <v>13539</v>
      </c>
      <c r="N1347">
        <v>270103008</v>
      </c>
      <c r="O1347" t="s">
        <v>13734</v>
      </c>
      <c r="P1347">
        <v>33801.99303334194</v>
      </c>
      <c r="Q1347">
        <v>41850.137215811294</v>
      </c>
      <c r="R1347">
        <v>13791.501818056488</v>
      </c>
    </row>
    <row r="1348" spans="1:18" x14ac:dyDescent="0.25">
      <c r="A1348">
        <v>13</v>
      </c>
      <c r="B1348">
        <v>13112</v>
      </c>
      <c r="C1348" t="s">
        <v>10679</v>
      </c>
      <c r="D1348" t="s">
        <v>1856</v>
      </c>
      <c r="E1348">
        <v>1</v>
      </c>
      <c r="F1348" t="s">
        <v>13826</v>
      </c>
      <c r="G1348">
        <v>1</v>
      </c>
      <c r="H1348" t="s">
        <v>8278</v>
      </c>
      <c r="I1348">
        <v>1</v>
      </c>
      <c r="J1348" t="s">
        <v>13769</v>
      </c>
      <c r="K1348" t="s">
        <v>13771</v>
      </c>
      <c r="L1348">
        <v>270103</v>
      </c>
      <c r="M1348" t="s">
        <v>13539</v>
      </c>
      <c r="N1348">
        <v>270103008</v>
      </c>
      <c r="O1348" t="s">
        <v>13734</v>
      </c>
      <c r="P1348">
        <v>0</v>
      </c>
      <c r="Q1348">
        <v>10897.193371108469</v>
      </c>
      <c r="R1348">
        <v>10536.28472441128</v>
      </c>
    </row>
    <row r="1349" spans="1:18" x14ac:dyDescent="0.25">
      <c r="A1349">
        <v>13</v>
      </c>
      <c r="B1349">
        <v>13112</v>
      </c>
      <c r="C1349" t="s">
        <v>10679</v>
      </c>
      <c r="D1349" t="s">
        <v>1856</v>
      </c>
      <c r="E1349">
        <v>2</v>
      </c>
      <c r="F1349" t="s">
        <v>13827</v>
      </c>
      <c r="G1349">
        <v>2</v>
      </c>
      <c r="H1349" t="s">
        <v>13773</v>
      </c>
      <c r="I1349">
        <v>1</v>
      </c>
      <c r="J1349" t="s">
        <v>13769</v>
      </c>
      <c r="K1349" t="s">
        <v>13774</v>
      </c>
      <c r="L1349">
        <v>270103</v>
      </c>
      <c r="M1349" t="s">
        <v>13539</v>
      </c>
      <c r="N1349">
        <v>270103008</v>
      </c>
      <c r="O1349" t="s">
        <v>13734</v>
      </c>
      <c r="P1349">
        <v>24489.75289970015</v>
      </c>
      <c r="Q1349">
        <v>22792.466281112236</v>
      </c>
      <c r="R1349">
        <v>8427.8048270646796</v>
      </c>
    </row>
    <row r="1350" spans="1:18" x14ac:dyDescent="0.25">
      <c r="A1350">
        <v>13</v>
      </c>
      <c r="B1350">
        <v>13112</v>
      </c>
      <c r="C1350" t="s">
        <v>10679</v>
      </c>
      <c r="D1350" t="s">
        <v>1856</v>
      </c>
      <c r="E1350">
        <v>2</v>
      </c>
      <c r="F1350" t="s">
        <v>13827</v>
      </c>
      <c r="G1350">
        <v>2</v>
      </c>
      <c r="H1350" t="s">
        <v>13773</v>
      </c>
      <c r="I1350">
        <v>1</v>
      </c>
      <c r="J1350" t="s">
        <v>13769</v>
      </c>
      <c r="K1350" t="s">
        <v>13775</v>
      </c>
      <c r="L1350">
        <v>270103</v>
      </c>
      <c r="M1350" t="s">
        <v>13539</v>
      </c>
      <c r="N1350">
        <v>270103008</v>
      </c>
      <c r="O1350" t="s">
        <v>13734</v>
      </c>
      <c r="P1350">
        <v>9312.2401336417915</v>
      </c>
      <c r="Q1350">
        <v>29954.864305807543</v>
      </c>
      <c r="R1350">
        <v>15899.981715403084</v>
      </c>
    </row>
    <row r="1351" spans="1:18" x14ac:dyDescent="0.25">
      <c r="A1351">
        <v>13</v>
      </c>
      <c r="B1351">
        <v>13112</v>
      </c>
      <c r="C1351" t="s">
        <v>10679</v>
      </c>
      <c r="D1351" t="s">
        <v>1856</v>
      </c>
      <c r="E1351">
        <v>3</v>
      </c>
      <c r="F1351" t="s">
        <v>13828</v>
      </c>
      <c r="G1351">
        <v>1</v>
      </c>
      <c r="H1351" t="s">
        <v>8278</v>
      </c>
      <c r="I1351">
        <v>1</v>
      </c>
      <c r="J1351" t="s">
        <v>13769</v>
      </c>
      <c r="K1351" t="s">
        <v>13777</v>
      </c>
      <c r="L1351">
        <v>270103</v>
      </c>
      <c r="M1351" t="s">
        <v>13539</v>
      </c>
      <c r="N1351">
        <v>270103008</v>
      </c>
      <c r="O1351" t="s">
        <v>13734</v>
      </c>
      <c r="P1351">
        <v>33801.99303334194</v>
      </c>
      <c r="Q1351">
        <v>49353.394155202463</v>
      </c>
      <c r="R1351">
        <v>19018.21301461447</v>
      </c>
    </row>
    <row r="1352" spans="1:18" x14ac:dyDescent="0.25">
      <c r="A1352">
        <v>13</v>
      </c>
      <c r="B1352">
        <v>13112</v>
      </c>
      <c r="C1352" t="s">
        <v>10679</v>
      </c>
      <c r="D1352" t="s">
        <v>1856</v>
      </c>
      <c r="E1352">
        <v>3</v>
      </c>
      <c r="F1352" t="s">
        <v>13828</v>
      </c>
      <c r="G1352">
        <v>1</v>
      </c>
      <c r="H1352" t="s">
        <v>8278</v>
      </c>
      <c r="I1352">
        <v>1</v>
      </c>
      <c r="J1352" t="s">
        <v>13769</v>
      </c>
      <c r="K1352" t="s">
        <v>13778</v>
      </c>
      <c r="L1352">
        <v>270103</v>
      </c>
      <c r="M1352" t="s">
        <v>13539</v>
      </c>
      <c r="N1352">
        <v>270103008</v>
      </c>
      <c r="O1352" t="s">
        <v>13734</v>
      </c>
      <c r="P1352">
        <v>0</v>
      </c>
      <c r="Q1352">
        <v>3393.9364317173113</v>
      </c>
      <c r="R1352">
        <v>5309.5735278532975</v>
      </c>
    </row>
    <row r="1353" spans="1:18" x14ac:dyDescent="0.25">
      <c r="A1353">
        <v>13</v>
      </c>
      <c r="B1353">
        <v>13112</v>
      </c>
      <c r="C1353" t="s">
        <v>10679</v>
      </c>
      <c r="D1353" t="s">
        <v>1856</v>
      </c>
      <c r="E1353">
        <v>4</v>
      </c>
      <c r="F1353" t="s">
        <v>13829</v>
      </c>
      <c r="G1353">
        <v>1</v>
      </c>
      <c r="H1353" t="s">
        <v>8278</v>
      </c>
      <c r="I1353">
        <v>1</v>
      </c>
      <c r="J1353" t="s">
        <v>13769</v>
      </c>
      <c r="K1353" t="s">
        <v>13780</v>
      </c>
      <c r="L1353">
        <v>270103</v>
      </c>
      <c r="M1353" t="s">
        <v>13539</v>
      </c>
      <c r="N1353">
        <v>270103008</v>
      </c>
      <c r="O1353" t="s">
        <v>13734</v>
      </c>
      <c r="P1353">
        <v>33801.99303334194</v>
      </c>
      <c r="Q1353">
        <v>45244.07364752861</v>
      </c>
      <c r="R1353">
        <v>13791.501818056488</v>
      </c>
    </row>
    <row r="1354" spans="1:18" x14ac:dyDescent="0.25">
      <c r="A1354">
        <v>13</v>
      </c>
      <c r="B1354">
        <v>13112</v>
      </c>
      <c r="C1354" t="s">
        <v>10679</v>
      </c>
      <c r="D1354" t="s">
        <v>1856</v>
      </c>
      <c r="E1354">
        <v>4</v>
      </c>
      <c r="F1354" t="s">
        <v>13829</v>
      </c>
      <c r="G1354">
        <v>1</v>
      </c>
      <c r="H1354" t="s">
        <v>8278</v>
      </c>
      <c r="I1354">
        <v>1</v>
      </c>
      <c r="J1354" t="s">
        <v>13769</v>
      </c>
      <c r="K1354" t="s">
        <v>13781</v>
      </c>
      <c r="L1354">
        <v>270103</v>
      </c>
      <c r="M1354" t="s">
        <v>13539</v>
      </c>
      <c r="N1354">
        <v>270103008</v>
      </c>
      <c r="O1354" t="s">
        <v>13734</v>
      </c>
      <c r="P1354">
        <v>0</v>
      </c>
      <c r="Q1354">
        <v>7503.2569393911572</v>
      </c>
      <c r="R1354">
        <v>10536.28472441128</v>
      </c>
    </row>
    <row r="1355" spans="1:18" x14ac:dyDescent="0.25">
      <c r="A1355">
        <v>13</v>
      </c>
      <c r="B1355">
        <v>13113</v>
      </c>
      <c r="C1355" t="s">
        <v>10679</v>
      </c>
      <c r="D1355" t="s">
        <v>1859</v>
      </c>
      <c r="E1355">
        <v>1</v>
      </c>
      <c r="F1355" t="s">
        <v>13826</v>
      </c>
      <c r="G1355">
        <v>1</v>
      </c>
      <c r="H1355" t="s">
        <v>8278</v>
      </c>
      <c r="I1355">
        <v>1</v>
      </c>
      <c r="J1355" t="s">
        <v>13769</v>
      </c>
      <c r="K1355" t="s">
        <v>13770</v>
      </c>
      <c r="L1355">
        <v>270103</v>
      </c>
      <c r="M1355" t="s">
        <v>13539</v>
      </c>
      <c r="N1355">
        <v>270103008</v>
      </c>
      <c r="O1355" t="s">
        <v>13734</v>
      </c>
      <c r="P1355">
        <v>33106.490104177326</v>
      </c>
      <c r="Q1355">
        <v>14713.840980904535</v>
      </c>
      <c r="R1355">
        <v>24446.918566032429</v>
      </c>
    </row>
    <row r="1356" spans="1:18" x14ac:dyDescent="0.25">
      <c r="A1356">
        <v>13</v>
      </c>
      <c r="B1356">
        <v>13113</v>
      </c>
      <c r="C1356" t="s">
        <v>10679</v>
      </c>
      <c r="D1356" t="s">
        <v>1859</v>
      </c>
      <c r="E1356">
        <v>1</v>
      </c>
      <c r="F1356" t="s">
        <v>13826</v>
      </c>
      <c r="G1356">
        <v>1</v>
      </c>
      <c r="H1356" t="s">
        <v>8278</v>
      </c>
      <c r="I1356">
        <v>1</v>
      </c>
      <c r="J1356" t="s">
        <v>13769</v>
      </c>
      <c r="K1356" t="s">
        <v>13771</v>
      </c>
      <c r="L1356">
        <v>270103</v>
      </c>
      <c r="M1356" t="s">
        <v>13539</v>
      </c>
      <c r="N1356">
        <v>270103008</v>
      </c>
      <c r="O1356" t="s">
        <v>13734</v>
      </c>
      <c r="P1356">
        <v>4078.0613602406925</v>
      </c>
      <c r="Q1356">
        <v>3179.9741422352622</v>
      </c>
      <c r="R1356">
        <v>0</v>
      </c>
    </row>
    <row r="1357" spans="1:18" x14ac:dyDescent="0.25">
      <c r="A1357">
        <v>13</v>
      </c>
      <c r="B1357">
        <v>13113</v>
      </c>
      <c r="C1357" t="s">
        <v>10679</v>
      </c>
      <c r="D1357" t="s">
        <v>1859</v>
      </c>
      <c r="E1357">
        <v>2</v>
      </c>
      <c r="F1357" t="s">
        <v>13827</v>
      </c>
      <c r="G1357">
        <v>2</v>
      </c>
      <c r="H1357" t="s">
        <v>13773</v>
      </c>
      <c r="I1357">
        <v>1</v>
      </c>
      <c r="J1357" t="s">
        <v>13769</v>
      </c>
      <c r="K1357" t="s">
        <v>13774</v>
      </c>
      <c r="L1357">
        <v>270103</v>
      </c>
      <c r="M1357" t="s">
        <v>13539</v>
      </c>
      <c r="N1357">
        <v>270103008</v>
      </c>
      <c r="O1357" t="s">
        <v>13734</v>
      </c>
      <c r="P1357">
        <v>26698.254159929595</v>
      </c>
      <c r="Q1357">
        <v>11850.502374787553</v>
      </c>
      <c r="R1357">
        <v>20206.152828159404</v>
      </c>
    </row>
    <row r="1358" spans="1:18" x14ac:dyDescent="0.25">
      <c r="A1358">
        <v>13</v>
      </c>
      <c r="B1358">
        <v>13113</v>
      </c>
      <c r="C1358" t="s">
        <v>10679</v>
      </c>
      <c r="D1358" t="s">
        <v>1859</v>
      </c>
      <c r="E1358">
        <v>2</v>
      </c>
      <c r="F1358" t="s">
        <v>13827</v>
      </c>
      <c r="G1358">
        <v>2</v>
      </c>
      <c r="H1358" t="s">
        <v>13773</v>
      </c>
      <c r="I1358">
        <v>1</v>
      </c>
      <c r="J1358" t="s">
        <v>13769</v>
      </c>
      <c r="K1358" t="s">
        <v>13775</v>
      </c>
      <c r="L1358">
        <v>270103</v>
      </c>
      <c r="M1358" t="s">
        <v>13539</v>
      </c>
      <c r="N1358">
        <v>270103008</v>
      </c>
      <c r="O1358" t="s">
        <v>13734</v>
      </c>
      <c r="P1358">
        <v>10486.297304488426</v>
      </c>
      <c r="Q1358">
        <v>6043.312748352243</v>
      </c>
      <c r="R1358">
        <v>4240.7657378730282</v>
      </c>
    </row>
    <row r="1359" spans="1:18" x14ac:dyDescent="0.25">
      <c r="A1359">
        <v>13</v>
      </c>
      <c r="B1359">
        <v>13113</v>
      </c>
      <c r="C1359" t="s">
        <v>10679</v>
      </c>
      <c r="D1359" t="s">
        <v>1859</v>
      </c>
      <c r="E1359">
        <v>3</v>
      </c>
      <c r="F1359" t="s">
        <v>13828</v>
      </c>
      <c r="G1359">
        <v>1</v>
      </c>
      <c r="H1359" t="s">
        <v>8278</v>
      </c>
      <c r="I1359">
        <v>1</v>
      </c>
      <c r="J1359" t="s">
        <v>13769</v>
      </c>
      <c r="K1359" t="s">
        <v>13777</v>
      </c>
      <c r="L1359">
        <v>270103</v>
      </c>
      <c r="M1359" t="s">
        <v>13539</v>
      </c>
      <c r="N1359">
        <v>270103008</v>
      </c>
      <c r="O1359" t="s">
        <v>13734</v>
      </c>
      <c r="P1359">
        <v>37184.551464418022</v>
      </c>
      <c r="Q1359">
        <v>17893.815123139797</v>
      </c>
      <c r="R1359">
        <v>24446.918566032429</v>
      </c>
    </row>
    <row r="1360" spans="1:18" x14ac:dyDescent="0.25">
      <c r="A1360">
        <v>13</v>
      </c>
      <c r="B1360">
        <v>13113</v>
      </c>
      <c r="C1360" t="s">
        <v>10679</v>
      </c>
      <c r="D1360" t="s">
        <v>1859</v>
      </c>
      <c r="E1360">
        <v>4</v>
      </c>
      <c r="F1360" t="s">
        <v>13829</v>
      </c>
      <c r="G1360">
        <v>1</v>
      </c>
      <c r="H1360" t="s">
        <v>8278</v>
      </c>
      <c r="I1360">
        <v>1</v>
      </c>
      <c r="J1360" t="s">
        <v>13769</v>
      </c>
      <c r="K1360" t="s">
        <v>13780</v>
      </c>
      <c r="L1360">
        <v>270103</v>
      </c>
      <c r="M1360" t="s">
        <v>13539</v>
      </c>
      <c r="N1360">
        <v>270103008</v>
      </c>
      <c r="O1360" t="s">
        <v>13734</v>
      </c>
      <c r="P1360">
        <v>33106.490104177326</v>
      </c>
      <c r="Q1360">
        <v>14713.840980904535</v>
      </c>
      <c r="R1360">
        <v>24446.918566032429</v>
      </c>
    </row>
    <row r="1361" spans="1:18" x14ac:dyDescent="0.25">
      <c r="A1361">
        <v>13</v>
      </c>
      <c r="B1361">
        <v>13113</v>
      </c>
      <c r="C1361" t="s">
        <v>10679</v>
      </c>
      <c r="D1361" t="s">
        <v>1859</v>
      </c>
      <c r="E1361">
        <v>4</v>
      </c>
      <c r="F1361" t="s">
        <v>13829</v>
      </c>
      <c r="G1361">
        <v>1</v>
      </c>
      <c r="H1361" t="s">
        <v>8278</v>
      </c>
      <c r="I1361">
        <v>1</v>
      </c>
      <c r="J1361" t="s">
        <v>13769</v>
      </c>
      <c r="K1361" t="s">
        <v>13781</v>
      </c>
      <c r="L1361">
        <v>270103</v>
      </c>
      <c r="M1361" t="s">
        <v>13539</v>
      </c>
      <c r="N1361">
        <v>270103008</v>
      </c>
      <c r="O1361" t="s">
        <v>13734</v>
      </c>
      <c r="P1361">
        <v>4078.0613602406925</v>
      </c>
      <c r="Q1361">
        <v>3179.9741422352622</v>
      </c>
      <c r="R1361">
        <v>0</v>
      </c>
    </row>
    <row r="1362" spans="1:18" x14ac:dyDescent="0.25">
      <c r="A1362">
        <v>13</v>
      </c>
      <c r="B1362">
        <v>13114</v>
      </c>
      <c r="C1362" t="s">
        <v>10679</v>
      </c>
      <c r="D1362" t="s">
        <v>1862</v>
      </c>
      <c r="E1362">
        <v>1</v>
      </c>
      <c r="F1362" t="s">
        <v>13826</v>
      </c>
      <c r="G1362">
        <v>1</v>
      </c>
      <c r="H1362" t="s">
        <v>8278</v>
      </c>
      <c r="I1362">
        <v>1</v>
      </c>
      <c r="J1362" t="s">
        <v>13769</v>
      </c>
      <c r="K1362" t="s">
        <v>13770</v>
      </c>
      <c r="L1362">
        <v>270103</v>
      </c>
      <c r="M1362" t="s">
        <v>13539</v>
      </c>
      <c r="N1362">
        <v>270103008</v>
      </c>
      <c r="O1362" t="s">
        <v>13734</v>
      </c>
      <c r="P1362">
        <v>34103.819372654289</v>
      </c>
      <c r="Q1362">
        <v>22703.434322527133</v>
      </c>
      <c r="R1362">
        <v>42733.720716367236</v>
      </c>
    </row>
    <row r="1363" spans="1:18" x14ac:dyDescent="0.25">
      <c r="A1363">
        <v>13</v>
      </c>
      <c r="B1363">
        <v>13114</v>
      </c>
      <c r="C1363" t="s">
        <v>10679</v>
      </c>
      <c r="D1363" t="s">
        <v>1862</v>
      </c>
      <c r="E1363">
        <v>1</v>
      </c>
      <c r="F1363" t="s">
        <v>13826</v>
      </c>
      <c r="G1363">
        <v>1</v>
      </c>
      <c r="H1363" t="s">
        <v>8278</v>
      </c>
      <c r="I1363">
        <v>1</v>
      </c>
      <c r="J1363" t="s">
        <v>13769</v>
      </c>
      <c r="K1363" t="s">
        <v>13771</v>
      </c>
      <c r="L1363">
        <v>270103</v>
      </c>
      <c r="M1363" t="s">
        <v>13539</v>
      </c>
      <c r="N1363">
        <v>270103008</v>
      </c>
      <c r="O1363" t="s">
        <v>13734</v>
      </c>
      <c r="P1363">
        <v>572.60802982888345</v>
      </c>
      <c r="Q1363">
        <v>4883.5966564152986</v>
      </c>
      <c r="R1363">
        <v>2012.1339965697941</v>
      </c>
    </row>
    <row r="1364" spans="1:18" x14ac:dyDescent="0.25">
      <c r="A1364">
        <v>13</v>
      </c>
      <c r="B1364">
        <v>13114</v>
      </c>
      <c r="C1364" t="s">
        <v>10679</v>
      </c>
      <c r="D1364" t="s">
        <v>1862</v>
      </c>
      <c r="E1364">
        <v>2</v>
      </c>
      <c r="F1364" t="s">
        <v>13827</v>
      </c>
      <c r="G1364">
        <v>2</v>
      </c>
      <c r="H1364" t="s">
        <v>13773</v>
      </c>
      <c r="I1364">
        <v>1</v>
      </c>
      <c r="J1364" t="s">
        <v>13769</v>
      </c>
      <c r="K1364" t="s">
        <v>13774</v>
      </c>
      <c r="L1364">
        <v>270103</v>
      </c>
      <c r="M1364" t="s">
        <v>13539</v>
      </c>
      <c r="N1364">
        <v>270103008</v>
      </c>
      <c r="O1364" t="s">
        <v>13734</v>
      </c>
      <c r="P1364">
        <v>29951.184639807121</v>
      </c>
      <c r="Q1364">
        <v>17910.465679662717</v>
      </c>
      <c r="R1364">
        <v>40781.82330355719</v>
      </c>
    </row>
    <row r="1365" spans="1:18" x14ac:dyDescent="0.25">
      <c r="A1365">
        <v>13</v>
      </c>
      <c r="B1365">
        <v>13114</v>
      </c>
      <c r="C1365" t="s">
        <v>10679</v>
      </c>
      <c r="D1365" t="s">
        <v>1862</v>
      </c>
      <c r="E1365">
        <v>2</v>
      </c>
      <c r="F1365" t="s">
        <v>13827</v>
      </c>
      <c r="G1365">
        <v>2</v>
      </c>
      <c r="H1365" t="s">
        <v>13773</v>
      </c>
      <c r="I1365">
        <v>1</v>
      </c>
      <c r="J1365" t="s">
        <v>13769</v>
      </c>
      <c r="K1365" t="s">
        <v>13775</v>
      </c>
      <c r="L1365">
        <v>270103</v>
      </c>
      <c r="M1365" t="s">
        <v>13539</v>
      </c>
      <c r="N1365">
        <v>270103008</v>
      </c>
      <c r="O1365" t="s">
        <v>13734</v>
      </c>
      <c r="P1365">
        <v>4725.2427626760491</v>
      </c>
      <c r="Q1365">
        <v>9676.5652992797113</v>
      </c>
      <c r="R1365">
        <v>3964.0314093798356</v>
      </c>
    </row>
    <row r="1366" spans="1:18" x14ac:dyDescent="0.25">
      <c r="A1366">
        <v>13</v>
      </c>
      <c r="B1366">
        <v>13114</v>
      </c>
      <c r="C1366" t="s">
        <v>10679</v>
      </c>
      <c r="D1366" t="s">
        <v>1862</v>
      </c>
      <c r="E1366">
        <v>3</v>
      </c>
      <c r="F1366" t="s">
        <v>13828</v>
      </c>
      <c r="G1366">
        <v>1</v>
      </c>
      <c r="H1366" t="s">
        <v>8278</v>
      </c>
      <c r="I1366">
        <v>1</v>
      </c>
      <c r="J1366" t="s">
        <v>13769</v>
      </c>
      <c r="K1366" t="s">
        <v>13777</v>
      </c>
      <c r="L1366">
        <v>270103</v>
      </c>
      <c r="M1366" t="s">
        <v>13539</v>
      </c>
      <c r="N1366">
        <v>270103008</v>
      </c>
      <c r="O1366" t="s">
        <v>13734</v>
      </c>
      <c r="P1366">
        <v>34676.427402483168</v>
      </c>
      <c r="Q1366">
        <v>26586.548454328386</v>
      </c>
      <c r="R1366">
        <v>44745.85471293702</v>
      </c>
    </row>
    <row r="1367" spans="1:18" x14ac:dyDescent="0.25">
      <c r="A1367">
        <v>13</v>
      </c>
      <c r="B1367">
        <v>13114</v>
      </c>
      <c r="C1367" t="s">
        <v>10679</v>
      </c>
      <c r="D1367" t="s">
        <v>1862</v>
      </c>
      <c r="E1367">
        <v>3</v>
      </c>
      <c r="F1367" t="s">
        <v>13828</v>
      </c>
      <c r="G1367">
        <v>1</v>
      </c>
      <c r="H1367" t="s">
        <v>8278</v>
      </c>
      <c r="I1367">
        <v>1</v>
      </c>
      <c r="J1367" t="s">
        <v>13769</v>
      </c>
      <c r="K1367" t="s">
        <v>13778</v>
      </c>
      <c r="L1367">
        <v>270103</v>
      </c>
      <c r="M1367" t="s">
        <v>13539</v>
      </c>
      <c r="N1367">
        <v>270103008</v>
      </c>
      <c r="O1367" t="s">
        <v>13734</v>
      </c>
      <c r="P1367">
        <v>0</v>
      </c>
      <c r="Q1367">
        <v>1000.4825246140431</v>
      </c>
      <c r="R1367">
        <v>0</v>
      </c>
    </row>
    <row r="1368" spans="1:18" x14ac:dyDescent="0.25">
      <c r="A1368">
        <v>13</v>
      </c>
      <c r="B1368">
        <v>13114</v>
      </c>
      <c r="C1368" t="s">
        <v>10679</v>
      </c>
      <c r="D1368" t="s">
        <v>1862</v>
      </c>
      <c r="E1368">
        <v>4</v>
      </c>
      <c r="F1368" t="s">
        <v>13829</v>
      </c>
      <c r="G1368">
        <v>1</v>
      </c>
      <c r="H1368" t="s">
        <v>8278</v>
      </c>
      <c r="I1368">
        <v>1</v>
      </c>
      <c r="J1368" t="s">
        <v>13769</v>
      </c>
      <c r="K1368" t="s">
        <v>13780</v>
      </c>
      <c r="L1368">
        <v>270103</v>
      </c>
      <c r="M1368" t="s">
        <v>13539</v>
      </c>
      <c r="N1368">
        <v>270103008</v>
      </c>
      <c r="O1368" t="s">
        <v>13734</v>
      </c>
      <c r="P1368">
        <v>34103.819372654289</v>
      </c>
      <c r="Q1368">
        <v>22703.434322527133</v>
      </c>
      <c r="R1368">
        <v>42733.720716367236</v>
      </c>
    </row>
    <row r="1369" spans="1:18" x14ac:dyDescent="0.25">
      <c r="A1369">
        <v>13</v>
      </c>
      <c r="B1369">
        <v>13114</v>
      </c>
      <c r="C1369" t="s">
        <v>10679</v>
      </c>
      <c r="D1369" t="s">
        <v>1862</v>
      </c>
      <c r="E1369">
        <v>4</v>
      </c>
      <c r="F1369" t="s">
        <v>13829</v>
      </c>
      <c r="G1369">
        <v>1</v>
      </c>
      <c r="H1369" t="s">
        <v>8278</v>
      </c>
      <c r="I1369">
        <v>1</v>
      </c>
      <c r="J1369" t="s">
        <v>13769</v>
      </c>
      <c r="K1369" t="s">
        <v>13781</v>
      </c>
      <c r="L1369">
        <v>270103</v>
      </c>
      <c r="M1369" t="s">
        <v>13539</v>
      </c>
      <c r="N1369">
        <v>270103008</v>
      </c>
      <c r="O1369" t="s">
        <v>13734</v>
      </c>
      <c r="P1369">
        <v>572.60802982888345</v>
      </c>
      <c r="Q1369">
        <v>4883.5966564152986</v>
      </c>
      <c r="R1369">
        <v>2012.1339965697941</v>
      </c>
    </row>
    <row r="1370" spans="1:18" x14ac:dyDescent="0.25">
      <c r="A1370">
        <v>13</v>
      </c>
      <c r="B1370">
        <v>13115</v>
      </c>
      <c r="C1370" t="s">
        <v>10679</v>
      </c>
      <c r="D1370" t="s">
        <v>1865</v>
      </c>
      <c r="E1370">
        <v>1</v>
      </c>
      <c r="F1370" t="s">
        <v>13826</v>
      </c>
      <c r="G1370">
        <v>1</v>
      </c>
      <c r="H1370" t="s">
        <v>8278</v>
      </c>
      <c r="I1370">
        <v>1</v>
      </c>
      <c r="J1370" t="s">
        <v>13769</v>
      </c>
      <c r="K1370" t="s">
        <v>13770</v>
      </c>
      <c r="L1370">
        <v>270103</v>
      </c>
      <c r="M1370" t="s">
        <v>13539</v>
      </c>
      <c r="N1370">
        <v>270103008</v>
      </c>
      <c r="O1370" t="s">
        <v>13734</v>
      </c>
      <c r="P1370">
        <v>27917.258162644495</v>
      </c>
      <c r="Q1370">
        <v>22051.626571137942</v>
      </c>
      <c r="R1370">
        <v>11689.264183703077</v>
      </c>
    </row>
    <row r="1371" spans="1:18" x14ac:dyDescent="0.25">
      <c r="A1371">
        <v>13</v>
      </c>
      <c r="B1371">
        <v>13115</v>
      </c>
      <c r="C1371" t="s">
        <v>10679</v>
      </c>
      <c r="D1371" t="s">
        <v>1865</v>
      </c>
      <c r="E1371">
        <v>1</v>
      </c>
      <c r="F1371" t="s">
        <v>13826</v>
      </c>
      <c r="G1371">
        <v>1</v>
      </c>
      <c r="H1371" t="s">
        <v>8278</v>
      </c>
      <c r="I1371">
        <v>1</v>
      </c>
      <c r="J1371" t="s">
        <v>13769</v>
      </c>
      <c r="K1371" t="s">
        <v>13771</v>
      </c>
      <c r="L1371">
        <v>270103</v>
      </c>
      <c r="M1371" t="s">
        <v>13539</v>
      </c>
      <c r="N1371">
        <v>270103008</v>
      </c>
      <c r="O1371" t="s">
        <v>13734</v>
      </c>
      <c r="P1371">
        <v>0</v>
      </c>
      <c r="Q1371">
        <v>2804.3549407343726</v>
      </c>
      <c r="R1371">
        <v>0</v>
      </c>
    </row>
    <row r="1372" spans="1:18" x14ac:dyDescent="0.25">
      <c r="A1372">
        <v>13</v>
      </c>
      <c r="B1372">
        <v>13115</v>
      </c>
      <c r="C1372" t="s">
        <v>10679</v>
      </c>
      <c r="D1372" t="s">
        <v>1865</v>
      </c>
      <c r="E1372">
        <v>2</v>
      </c>
      <c r="F1372" t="s">
        <v>13827</v>
      </c>
      <c r="G1372">
        <v>2</v>
      </c>
      <c r="H1372" t="s">
        <v>13773</v>
      </c>
      <c r="I1372">
        <v>1</v>
      </c>
      <c r="J1372" t="s">
        <v>13769</v>
      </c>
      <c r="K1372" t="s">
        <v>13774</v>
      </c>
      <c r="L1372">
        <v>270103</v>
      </c>
      <c r="M1372" t="s">
        <v>13539</v>
      </c>
      <c r="N1372">
        <v>270103008</v>
      </c>
      <c r="O1372" t="s">
        <v>13734</v>
      </c>
      <c r="P1372">
        <v>12244.980734131008</v>
      </c>
      <c r="Q1372">
        <v>10708.973342263838</v>
      </c>
      <c r="R1372">
        <v>11689.264183703077</v>
      </c>
    </row>
    <row r="1373" spans="1:18" x14ac:dyDescent="0.25">
      <c r="A1373">
        <v>13</v>
      </c>
      <c r="B1373">
        <v>13115</v>
      </c>
      <c r="C1373" t="s">
        <v>10679</v>
      </c>
      <c r="D1373" t="s">
        <v>1865</v>
      </c>
      <c r="E1373">
        <v>2</v>
      </c>
      <c r="F1373" t="s">
        <v>13827</v>
      </c>
      <c r="G1373">
        <v>2</v>
      </c>
      <c r="H1373" t="s">
        <v>13773</v>
      </c>
      <c r="I1373">
        <v>1</v>
      </c>
      <c r="J1373" t="s">
        <v>13769</v>
      </c>
      <c r="K1373" t="s">
        <v>13775</v>
      </c>
      <c r="L1373">
        <v>270103</v>
      </c>
      <c r="M1373" t="s">
        <v>13539</v>
      </c>
      <c r="N1373">
        <v>270103008</v>
      </c>
      <c r="O1373" t="s">
        <v>13734</v>
      </c>
      <c r="P1373">
        <v>15672.277428513486</v>
      </c>
      <c r="Q1373">
        <v>14147.008169608473</v>
      </c>
      <c r="R1373">
        <v>0</v>
      </c>
    </row>
    <row r="1374" spans="1:18" x14ac:dyDescent="0.25">
      <c r="A1374">
        <v>13</v>
      </c>
      <c r="B1374">
        <v>13115</v>
      </c>
      <c r="C1374" t="s">
        <v>10679</v>
      </c>
      <c r="D1374" t="s">
        <v>1865</v>
      </c>
      <c r="E1374">
        <v>3</v>
      </c>
      <c r="F1374" t="s">
        <v>13828</v>
      </c>
      <c r="G1374">
        <v>1</v>
      </c>
      <c r="H1374" t="s">
        <v>8278</v>
      </c>
      <c r="I1374">
        <v>1</v>
      </c>
      <c r="J1374" t="s">
        <v>13769</v>
      </c>
      <c r="K1374" t="s">
        <v>13777</v>
      </c>
      <c r="L1374">
        <v>270103</v>
      </c>
      <c r="M1374" t="s">
        <v>13539</v>
      </c>
      <c r="N1374">
        <v>270103008</v>
      </c>
      <c r="O1374" t="s">
        <v>13734</v>
      </c>
      <c r="P1374">
        <v>27917.258162644495</v>
      </c>
      <c r="Q1374">
        <v>22051.626571137942</v>
      </c>
      <c r="R1374">
        <v>11689.264183703077</v>
      </c>
    </row>
    <row r="1375" spans="1:18" x14ac:dyDescent="0.25">
      <c r="A1375">
        <v>13</v>
      </c>
      <c r="B1375">
        <v>13115</v>
      </c>
      <c r="C1375" t="s">
        <v>10679</v>
      </c>
      <c r="D1375" t="s">
        <v>1865</v>
      </c>
      <c r="E1375">
        <v>3</v>
      </c>
      <c r="F1375" t="s">
        <v>13828</v>
      </c>
      <c r="G1375">
        <v>1</v>
      </c>
      <c r="H1375" t="s">
        <v>8278</v>
      </c>
      <c r="I1375">
        <v>1</v>
      </c>
      <c r="J1375" t="s">
        <v>13769</v>
      </c>
      <c r="K1375" t="s">
        <v>13778</v>
      </c>
      <c r="L1375">
        <v>270103</v>
      </c>
      <c r="M1375" t="s">
        <v>13539</v>
      </c>
      <c r="N1375">
        <v>270103008</v>
      </c>
      <c r="O1375" t="s">
        <v>13734</v>
      </c>
      <c r="P1375">
        <v>0</v>
      </c>
      <c r="Q1375">
        <v>2804.3549407343726</v>
      </c>
      <c r="R1375">
        <v>0</v>
      </c>
    </row>
    <row r="1376" spans="1:18" x14ac:dyDescent="0.25">
      <c r="A1376">
        <v>13</v>
      </c>
      <c r="B1376">
        <v>13115</v>
      </c>
      <c r="C1376" t="s">
        <v>10679</v>
      </c>
      <c r="D1376" t="s">
        <v>1865</v>
      </c>
      <c r="E1376">
        <v>4</v>
      </c>
      <c r="F1376" t="s">
        <v>13829</v>
      </c>
      <c r="G1376">
        <v>1</v>
      </c>
      <c r="H1376" t="s">
        <v>8278</v>
      </c>
      <c r="I1376">
        <v>1</v>
      </c>
      <c r="J1376" t="s">
        <v>13769</v>
      </c>
      <c r="K1376" t="s">
        <v>13780</v>
      </c>
      <c r="L1376">
        <v>270103</v>
      </c>
      <c r="M1376" t="s">
        <v>13539</v>
      </c>
      <c r="N1376">
        <v>270103008</v>
      </c>
      <c r="O1376" t="s">
        <v>13734</v>
      </c>
      <c r="P1376">
        <v>27917.258162644495</v>
      </c>
      <c r="Q1376">
        <v>22051.626571137942</v>
      </c>
      <c r="R1376">
        <v>11689.264183703077</v>
      </c>
    </row>
    <row r="1377" spans="1:18" x14ac:dyDescent="0.25">
      <c r="A1377">
        <v>13</v>
      </c>
      <c r="B1377">
        <v>13115</v>
      </c>
      <c r="C1377" t="s">
        <v>10679</v>
      </c>
      <c r="D1377" t="s">
        <v>1865</v>
      </c>
      <c r="E1377">
        <v>4</v>
      </c>
      <c r="F1377" t="s">
        <v>13829</v>
      </c>
      <c r="G1377">
        <v>1</v>
      </c>
      <c r="H1377" t="s">
        <v>8278</v>
      </c>
      <c r="I1377">
        <v>1</v>
      </c>
      <c r="J1377" t="s">
        <v>13769</v>
      </c>
      <c r="K1377" t="s">
        <v>13781</v>
      </c>
      <c r="L1377">
        <v>270103</v>
      </c>
      <c r="M1377" t="s">
        <v>13539</v>
      </c>
      <c r="N1377">
        <v>270103008</v>
      </c>
      <c r="O1377" t="s">
        <v>13734</v>
      </c>
      <c r="P1377">
        <v>0</v>
      </c>
      <c r="Q1377">
        <v>2804.3549407343726</v>
      </c>
      <c r="R1377">
        <v>0</v>
      </c>
    </row>
    <row r="1378" spans="1:18" x14ac:dyDescent="0.25">
      <c r="A1378">
        <v>13</v>
      </c>
      <c r="B1378">
        <v>13116</v>
      </c>
      <c r="C1378" t="s">
        <v>10679</v>
      </c>
      <c r="D1378" t="s">
        <v>1868</v>
      </c>
      <c r="E1378">
        <v>1</v>
      </c>
      <c r="F1378" t="s">
        <v>13826</v>
      </c>
      <c r="G1378">
        <v>1</v>
      </c>
      <c r="H1378" t="s">
        <v>8278</v>
      </c>
      <c r="I1378">
        <v>1</v>
      </c>
      <c r="J1378" t="s">
        <v>13769</v>
      </c>
      <c r="K1378" t="s">
        <v>13770</v>
      </c>
      <c r="L1378">
        <v>270103</v>
      </c>
      <c r="M1378" t="s">
        <v>13539</v>
      </c>
      <c r="N1378">
        <v>270103008</v>
      </c>
      <c r="O1378" t="s">
        <v>13734</v>
      </c>
      <c r="P1378">
        <v>34147.560557956996</v>
      </c>
      <c r="Q1378">
        <v>39527.403939967277</v>
      </c>
      <c r="R1378">
        <v>7684.2620421253323</v>
      </c>
    </row>
    <row r="1379" spans="1:18" x14ac:dyDescent="0.25">
      <c r="A1379">
        <v>13</v>
      </c>
      <c r="B1379">
        <v>13116</v>
      </c>
      <c r="C1379" t="s">
        <v>10679</v>
      </c>
      <c r="D1379" t="s">
        <v>1868</v>
      </c>
      <c r="E1379">
        <v>1</v>
      </c>
      <c r="F1379" t="s">
        <v>13826</v>
      </c>
      <c r="G1379">
        <v>1</v>
      </c>
      <c r="H1379" t="s">
        <v>8278</v>
      </c>
      <c r="I1379">
        <v>1</v>
      </c>
      <c r="J1379" t="s">
        <v>13769</v>
      </c>
      <c r="K1379" t="s">
        <v>13771</v>
      </c>
      <c r="L1379">
        <v>270103</v>
      </c>
      <c r="M1379" t="s">
        <v>13539</v>
      </c>
      <c r="N1379">
        <v>270103008</v>
      </c>
      <c r="O1379" t="s">
        <v>13734</v>
      </c>
      <c r="P1379">
        <v>0</v>
      </c>
      <c r="Q1379">
        <v>5222.9096534555356</v>
      </c>
      <c r="R1379">
        <v>5858.4051646578209</v>
      </c>
    </row>
    <row r="1380" spans="1:18" x14ac:dyDescent="0.25">
      <c r="A1380">
        <v>13</v>
      </c>
      <c r="B1380">
        <v>13116</v>
      </c>
      <c r="C1380" t="s">
        <v>10679</v>
      </c>
      <c r="D1380" t="s">
        <v>1868</v>
      </c>
      <c r="E1380">
        <v>2</v>
      </c>
      <c r="F1380" t="s">
        <v>13827</v>
      </c>
      <c r="G1380">
        <v>2</v>
      </c>
      <c r="H1380" t="s">
        <v>13773</v>
      </c>
      <c r="I1380">
        <v>1</v>
      </c>
      <c r="J1380" t="s">
        <v>13769</v>
      </c>
      <c r="K1380" t="s">
        <v>13774</v>
      </c>
      <c r="L1380">
        <v>270103</v>
      </c>
      <c r="M1380" t="s">
        <v>13539</v>
      </c>
      <c r="N1380">
        <v>270103008</v>
      </c>
      <c r="O1380" t="s">
        <v>13734</v>
      </c>
      <c r="P1380">
        <v>34147.560557956996</v>
      </c>
      <c r="Q1380">
        <v>39527.403939967277</v>
      </c>
      <c r="R1380">
        <v>7684.2620421253323</v>
      </c>
    </row>
    <row r="1381" spans="1:18" x14ac:dyDescent="0.25">
      <c r="A1381">
        <v>13</v>
      </c>
      <c r="B1381">
        <v>13116</v>
      </c>
      <c r="C1381" t="s">
        <v>10679</v>
      </c>
      <c r="D1381" t="s">
        <v>1868</v>
      </c>
      <c r="E1381">
        <v>2</v>
      </c>
      <c r="F1381" t="s">
        <v>13827</v>
      </c>
      <c r="G1381">
        <v>2</v>
      </c>
      <c r="H1381" t="s">
        <v>13773</v>
      </c>
      <c r="I1381">
        <v>1</v>
      </c>
      <c r="J1381" t="s">
        <v>13769</v>
      </c>
      <c r="K1381" t="s">
        <v>13775</v>
      </c>
      <c r="L1381">
        <v>270103</v>
      </c>
      <c r="M1381" t="s">
        <v>13539</v>
      </c>
      <c r="N1381">
        <v>270103008</v>
      </c>
      <c r="O1381" t="s">
        <v>13734</v>
      </c>
      <c r="P1381">
        <v>0</v>
      </c>
      <c r="Q1381">
        <v>5222.9096534555356</v>
      </c>
      <c r="R1381">
        <v>5858.4051646578209</v>
      </c>
    </row>
    <row r="1382" spans="1:18" x14ac:dyDescent="0.25">
      <c r="A1382">
        <v>13</v>
      </c>
      <c r="B1382">
        <v>13116</v>
      </c>
      <c r="C1382" t="s">
        <v>10679</v>
      </c>
      <c r="D1382" t="s">
        <v>1868</v>
      </c>
      <c r="E1382">
        <v>3</v>
      </c>
      <c r="F1382" t="s">
        <v>13828</v>
      </c>
      <c r="G1382">
        <v>1</v>
      </c>
      <c r="H1382" t="s">
        <v>8278</v>
      </c>
      <c r="I1382">
        <v>1</v>
      </c>
      <c r="J1382" t="s">
        <v>13769</v>
      </c>
      <c r="K1382" t="s">
        <v>13777</v>
      </c>
      <c r="L1382">
        <v>270103</v>
      </c>
      <c r="M1382" t="s">
        <v>13539</v>
      </c>
      <c r="N1382">
        <v>270103008</v>
      </c>
      <c r="O1382" t="s">
        <v>13734</v>
      </c>
      <c r="P1382">
        <v>34147.560557956996</v>
      </c>
      <c r="Q1382">
        <v>44750.313593422819</v>
      </c>
      <c r="R1382">
        <v>13542.667206783151</v>
      </c>
    </row>
    <row r="1383" spans="1:18" x14ac:dyDescent="0.25">
      <c r="A1383">
        <v>13</v>
      </c>
      <c r="B1383">
        <v>13116</v>
      </c>
      <c r="C1383" t="s">
        <v>10679</v>
      </c>
      <c r="D1383" t="s">
        <v>1868</v>
      </c>
      <c r="E1383">
        <v>4</v>
      </c>
      <c r="F1383" t="s">
        <v>13829</v>
      </c>
      <c r="G1383">
        <v>1</v>
      </c>
      <c r="H1383" t="s">
        <v>8278</v>
      </c>
      <c r="I1383">
        <v>1</v>
      </c>
      <c r="J1383" t="s">
        <v>13769</v>
      </c>
      <c r="K1383" t="s">
        <v>13780</v>
      </c>
      <c r="L1383">
        <v>270103</v>
      </c>
      <c r="M1383" t="s">
        <v>13539</v>
      </c>
      <c r="N1383">
        <v>270103008</v>
      </c>
      <c r="O1383" t="s">
        <v>13734</v>
      </c>
      <c r="P1383">
        <v>34147.560557956996</v>
      </c>
      <c r="Q1383">
        <v>39527.403939967277</v>
      </c>
      <c r="R1383">
        <v>7684.2620421253323</v>
      </c>
    </row>
    <row r="1384" spans="1:18" x14ac:dyDescent="0.25">
      <c r="A1384">
        <v>13</v>
      </c>
      <c r="B1384">
        <v>13116</v>
      </c>
      <c r="C1384" t="s">
        <v>10679</v>
      </c>
      <c r="D1384" t="s">
        <v>1868</v>
      </c>
      <c r="E1384">
        <v>4</v>
      </c>
      <c r="F1384" t="s">
        <v>13829</v>
      </c>
      <c r="G1384">
        <v>1</v>
      </c>
      <c r="H1384" t="s">
        <v>8278</v>
      </c>
      <c r="I1384">
        <v>1</v>
      </c>
      <c r="J1384" t="s">
        <v>13769</v>
      </c>
      <c r="K1384" t="s">
        <v>13781</v>
      </c>
      <c r="L1384">
        <v>270103</v>
      </c>
      <c r="M1384" t="s">
        <v>13539</v>
      </c>
      <c r="N1384">
        <v>270103008</v>
      </c>
      <c r="O1384" t="s">
        <v>13734</v>
      </c>
      <c r="P1384">
        <v>0</v>
      </c>
      <c r="Q1384">
        <v>5222.9096534555356</v>
      </c>
      <c r="R1384">
        <v>5858.4051646578209</v>
      </c>
    </row>
    <row r="1385" spans="1:18" x14ac:dyDescent="0.25">
      <c r="A1385">
        <v>13</v>
      </c>
      <c r="B1385">
        <v>13117</v>
      </c>
      <c r="C1385" t="s">
        <v>10679</v>
      </c>
      <c r="D1385" t="s">
        <v>1871</v>
      </c>
      <c r="E1385">
        <v>1</v>
      </c>
      <c r="F1385" t="s">
        <v>13826</v>
      </c>
      <c r="G1385">
        <v>1</v>
      </c>
      <c r="H1385" t="s">
        <v>8278</v>
      </c>
      <c r="I1385">
        <v>1</v>
      </c>
      <c r="J1385" t="s">
        <v>13769</v>
      </c>
      <c r="K1385" t="s">
        <v>13770</v>
      </c>
      <c r="L1385">
        <v>270103</v>
      </c>
      <c r="M1385" t="s">
        <v>13539</v>
      </c>
      <c r="N1385">
        <v>270103008</v>
      </c>
      <c r="O1385" t="s">
        <v>13734</v>
      </c>
      <c r="P1385">
        <v>31870.82168322675</v>
      </c>
      <c r="Q1385">
        <v>19523.306627790451</v>
      </c>
      <c r="R1385">
        <v>17678.261809648178</v>
      </c>
    </row>
    <row r="1386" spans="1:18" x14ac:dyDescent="0.25">
      <c r="A1386">
        <v>13</v>
      </c>
      <c r="B1386">
        <v>13117</v>
      </c>
      <c r="C1386" t="s">
        <v>10679</v>
      </c>
      <c r="D1386" t="s">
        <v>1871</v>
      </c>
      <c r="E1386">
        <v>1</v>
      </c>
      <c r="F1386" t="s">
        <v>13826</v>
      </c>
      <c r="G1386">
        <v>1</v>
      </c>
      <c r="H1386" t="s">
        <v>8278</v>
      </c>
      <c r="I1386">
        <v>1</v>
      </c>
      <c r="J1386" t="s">
        <v>13769</v>
      </c>
      <c r="K1386" t="s">
        <v>13771</v>
      </c>
      <c r="L1386">
        <v>270103</v>
      </c>
      <c r="M1386" t="s">
        <v>13539</v>
      </c>
      <c r="N1386">
        <v>270103008</v>
      </c>
      <c r="O1386" t="s">
        <v>13734</v>
      </c>
      <c r="P1386">
        <v>3913.468329447277</v>
      </c>
      <c r="Q1386">
        <v>0</v>
      </c>
      <c r="R1386">
        <v>6299.5034512756274</v>
      </c>
    </row>
    <row r="1387" spans="1:18" x14ac:dyDescent="0.25">
      <c r="A1387">
        <v>13</v>
      </c>
      <c r="B1387">
        <v>13117</v>
      </c>
      <c r="C1387" t="s">
        <v>10679</v>
      </c>
      <c r="D1387" t="s">
        <v>1871</v>
      </c>
      <c r="E1387">
        <v>2</v>
      </c>
      <c r="F1387" t="s">
        <v>13827</v>
      </c>
      <c r="G1387">
        <v>2</v>
      </c>
      <c r="H1387" t="s">
        <v>13773</v>
      </c>
      <c r="I1387">
        <v>1</v>
      </c>
      <c r="J1387" t="s">
        <v>13769</v>
      </c>
      <c r="K1387" t="s">
        <v>13774</v>
      </c>
      <c r="L1387">
        <v>270103</v>
      </c>
      <c r="M1387" t="s">
        <v>13539</v>
      </c>
      <c r="N1387">
        <v>270103008</v>
      </c>
      <c r="O1387" t="s">
        <v>13734</v>
      </c>
      <c r="P1387">
        <v>29913.603777053242</v>
      </c>
      <c r="Q1387">
        <v>14465.531152689065</v>
      </c>
      <c r="R1387">
        <v>14203.916526380432</v>
      </c>
    </row>
    <row r="1388" spans="1:18" x14ac:dyDescent="0.25">
      <c r="A1388">
        <v>13</v>
      </c>
      <c r="B1388">
        <v>13117</v>
      </c>
      <c r="C1388" t="s">
        <v>10679</v>
      </c>
      <c r="D1388" t="s">
        <v>1871</v>
      </c>
      <c r="E1388">
        <v>2</v>
      </c>
      <c r="F1388" t="s">
        <v>13827</v>
      </c>
      <c r="G1388">
        <v>2</v>
      </c>
      <c r="H1388" t="s">
        <v>13773</v>
      </c>
      <c r="I1388">
        <v>1</v>
      </c>
      <c r="J1388" t="s">
        <v>13769</v>
      </c>
      <c r="K1388" t="s">
        <v>13775</v>
      </c>
      <c r="L1388">
        <v>270103</v>
      </c>
      <c r="M1388" t="s">
        <v>13539</v>
      </c>
      <c r="N1388">
        <v>270103008</v>
      </c>
      <c r="O1388" t="s">
        <v>13734</v>
      </c>
      <c r="P1388">
        <v>5870.6862356207857</v>
      </c>
      <c r="Q1388">
        <v>5057.7754751013872</v>
      </c>
      <c r="R1388">
        <v>9773.8487345433787</v>
      </c>
    </row>
    <row r="1389" spans="1:18" x14ac:dyDescent="0.25">
      <c r="A1389">
        <v>13</v>
      </c>
      <c r="B1389">
        <v>13117</v>
      </c>
      <c r="C1389" t="s">
        <v>10679</v>
      </c>
      <c r="D1389" t="s">
        <v>1871</v>
      </c>
      <c r="E1389">
        <v>3</v>
      </c>
      <c r="F1389" t="s">
        <v>13828</v>
      </c>
      <c r="G1389">
        <v>1</v>
      </c>
      <c r="H1389" t="s">
        <v>8278</v>
      </c>
      <c r="I1389">
        <v>1</v>
      </c>
      <c r="J1389" t="s">
        <v>13769</v>
      </c>
      <c r="K1389" t="s">
        <v>13777</v>
      </c>
      <c r="L1389">
        <v>270103</v>
      </c>
      <c r="M1389" t="s">
        <v>13539</v>
      </c>
      <c r="N1389">
        <v>270103008</v>
      </c>
      <c r="O1389" t="s">
        <v>13734</v>
      </c>
      <c r="P1389">
        <v>35784.290012674028</v>
      </c>
      <c r="Q1389">
        <v>19523.306627790451</v>
      </c>
      <c r="R1389">
        <v>23977.765260923807</v>
      </c>
    </row>
    <row r="1390" spans="1:18" x14ac:dyDescent="0.25">
      <c r="A1390">
        <v>13</v>
      </c>
      <c r="B1390">
        <v>13117</v>
      </c>
      <c r="C1390" t="s">
        <v>10679</v>
      </c>
      <c r="D1390" t="s">
        <v>1871</v>
      </c>
      <c r="E1390">
        <v>4</v>
      </c>
      <c r="F1390" t="s">
        <v>13829</v>
      </c>
      <c r="G1390">
        <v>1</v>
      </c>
      <c r="H1390" t="s">
        <v>8278</v>
      </c>
      <c r="I1390">
        <v>1</v>
      </c>
      <c r="J1390" t="s">
        <v>13769</v>
      </c>
      <c r="K1390" t="s">
        <v>13780</v>
      </c>
      <c r="L1390">
        <v>270103</v>
      </c>
      <c r="M1390" t="s">
        <v>13539</v>
      </c>
      <c r="N1390">
        <v>270103008</v>
      </c>
      <c r="O1390" t="s">
        <v>13734</v>
      </c>
      <c r="P1390">
        <v>31870.82168322675</v>
      </c>
      <c r="Q1390">
        <v>19523.306627790451</v>
      </c>
      <c r="R1390">
        <v>17678.261809648178</v>
      </c>
    </row>
    <row r="1391" spans="1:18" x14ac:dyDescent="0.25">
      <c r="A1391">
        <v>13</v>
      </c>
      <c r="B1391">
        <v>13117</v>
      </c>
      <c r="C1391" t="s">
        <v>10679</v>
      </c>
      <c r="D1391" t="s">
        <v>1871</v>
      </c>
      <c r="E1391">
        <v>4</v>
      </c>
      <c r="F1391" t="s">
        <v>13829</v>
      </c>
      <c r="G1391">
        <v>1</v>
      </c>
      <c r="H1391" t="s">
        <v>8278</v>
      </c>
      <c r="I1391">
        <v>1</v>
      </c>
      <c r="J1391" t="s">
        <v>13769</v>
      </c>
      <c r="K1391" t="s">
        <v>13781</v>
      </c>
      <c r="L1391">
        <v>270103</v>
      </c>
      <c r="M1391" t="s">
        <v>13539</v>
      </c>
      <c r="N1391">
        <v>270103008</v>
      </c>
      <c r="O1391" t="s">
        <v>13734</v>
      </c>
      <c r="P1391">
        <v>3913.468329447277</v>
      </c>
      <c r="Q1391">
        <v>0</v>
      </c>
      <c r="R1391">
        <v>6299.5034512756274</v>
      </c>
    </row>
    <row r="1392" spans="1:18" x14ac:dyDescent="0.25">
      <c r="A1392">
        <v>13</v>
      </c>
      <c r="B1392">
        <v>13118</v>
      </c>
      <c r="C1392" t="s">
        <v>10679</v>
      </c>
      <c r="D1392" t="s">
        <v>1874</v>
      </c>
      <c r="E1392">
        <v>1</v>
      </c>
      <c r="F1392" t="s">
        <v>13826</v>
      </c>
      <c r="G1392">
        <v>1</v>
      </c>
      <c r="H1392" t="s">
        <v>8278</v>
      </c>
      <c r="I1392">
        <v>1</v>
      </c>
      <c r="J1392" t="s">
        <v>13769</v>
      </c>
      <c r="K1392" t="s">
        <v>13770</v>
      </c>
      <c r="L1392">
        <v>270103</v>
      </c>
      <c r="M1392" t="s">
        <v>13539</v>
      </c>
      <c r="N1392">
        <v>270103008</v>
      </c>
      <c r="O1392" t="s">
        <v>13734</v>
      </c>
      <c r="P1392">
        <v>33868.974042027192</v>
      </c>
      <c r="Q1392">
        <v>17443.810208793031</v>
      </c>
      <c r="R1392">
        <v>37202.209710823859</v>
      </c>
    </row>
    <row r="1393" spans="1:18" x14ac:dyDescent="0.25">
      <c r="A1393">
        <v>13</v>
      </c>
      <c r="B1393">
        <v>13118</v>
      </c>
      <c r="C1393" t="s">
        <v>10679</v>
      </c>
      <c r="D1393" t="s">
        <v>1874</v>
      </c>
      <c r="E1393">
        <v>1</v>
      </c>
      <c r="F1393" t="s">
        <v>13826</v>
      </c>
      <c r="G1393">
        <v>1</v>
      </c>
      <c r="H1393" t="s">
        <v>8278</v>
      </c>
      <c r="I1393">
        <v>1</v>
      </c>
      <c r="J1393" t="s">
        <v>13769</v>
      </c>
      <c r="K1393" t="s">
        <v>13771</v>
      </c>
      <c r="L1393">
        <v>270103</v>
      </c>
      <c r="M1393" t="s">
        <v>13539</v>
      </c>
      <c r="N1393">
        <v>270103008</v>
      </c>
      <c r="O1393" t="s">
        <v>13734</v>
      </c>
      <c r="P1393">
        <v>0</v>
      </c>
      <c r="Q1393">
        <v>18690.08492563089</v>
      </c>
      <c r="R1393">
        <v>8672.1310957347141</v>
      </c>
    </row>
    <row r="1394" spans="1:18" x14ac:dyDescent="0.25">
      <c r="A1394">
        <v>13</v>
      </c>
      <c r="B1394">
        <v>13118</v>
      </c>
      <c r="C1394" t="s">
        <v>10679</v>
      </c>
      <c r="D1394" t="s">
        <v>1874</v>
      </c>
      <c r="E1394">
        <v>2</v>
      </c>
      <c r="F1394" t="s">
        <v>13827</v>
      </c>
      <c r="G1394">
        <v>2</v>
      </c>
      <c r="H1394" t="s">
        <v>13773</v>
      </c>
      <c r="I1394">
        <v>1</v>
      </c>
      <c r="J1394" t="s">
        <v>13769</v>
      </c>
      <c r="K1394" t="s">
        <v>13774</v>
      </c>
      <c r="L1394">
        <v>270103</v>
      </c>
      <c r="M1394" t="s">
        <v>13539</v>
      </c>
      <c r="N1394">
        <v>270103008</v>
      </c>
      <c r="O1394" t="s">
        <v>13734</v>
      </c>
      <c r="P1394">
        <v>24907.713394381237</v>
      </c>
      <c r="Q1394">
        <v>2494.3807866143088</v>
      </c>
      <c r="R1394">
        <v>30199.016427117105</v>
      </c>
    </row>
    <row r="1395" spans="1:18" x14ac:dyDescent="0.25">
      <c r="A1395">
        <v>13</v>
      </c>
      <c r="B1395">
        <v>13118</v>
      </c>
      <c r="C1395" t="s">
        <v>10679</v>
      </c>
      <c r="D1395" t="s">
        <v>1874</v>
      </c>
      <c r="E1395">
        <v>2</v>
      </c>
      <c r="F1395" t="s">
        <v>13827</v>
      </c>
      <c r="G1395">
        <v>2</v>
      </c>
      <c r="H1395" t="s">
        <v>13773</v>
      </c>
      <c r="I1395">
        <v>1</v>
      </c>
      <c r="J1395" t="s">
        <v>13769</v>
      </c>
      <c r="K1395" t="s">
        <v>13775</v>
      </c>
      <c r="L1395">
        <v>270103</v>
      </c>
      <c r="M1395" t="s">
        <v>13539</v>
      </c>
      <c r="N1395">
        <v>270103008</v>
      </c>
      <c r="O1395" t="s">
        <v>13734</v>
      </c>
      <c r="P1395">
        <v>8961.260647645955</v>
      </c>
      <c r="Q1395">
        <v>33639.514347809614</v>
      </c>
      <c r="R1395">
        <v>15675.324379441476</v>
      </c>
    </row>
    <row r="1396" spans="1:18" x14ac:dyDescent="0.25">
      <c r="A1396">
        <v>13</v>
      </c>
      <c r="B1396">
        <v>13118</v>
      </c>
      <c r="C1396" t="s">
        <v>10679</v>
      </c>
      <c r="D1396" t="s">
        <v>1874</v>
      </c>
      <c r="E1396">
        <v>3</v>
      </c>
      <c r="F1396" t="s">
        <v>13828</v>
      </c>
      <c r="G1396">
        <v>1</v>
      </c>
      <c r="H1396" t="s">
        <v>8278</v>
      </c>
      <c r="I1396">
        <v>1</v>
      </c>
      <c r="J1396" t="s">
        <v>13769</v>
      </c>
      <c r="K1396" t="s">
        <v>13777</v>
      </c>
      <c r="L1396">
        <v>270103</v>
      </c>
      <c r="M1396" t="s">
        <v>13539</v>
      </c>
      <c r="N1396">
        <v>270103008</v>
      </c>
      <c r="O1396" t="s">
        <v>13734</v>
      </c>
      <c r="P1396">
        <v>33868.974042027192</v>
      </c>
      <c r="Q1396">
        <v>36133.895134423925</v>
      </c>
      <c r="R1396">
        <v>43778.102392895482</v>
      </c>
    </row>
    <row r="1397" spans="1:18" x14ac:dyDescent="0.25">
      <c r="A1397">
        <v>13</v>
      </c>
      <c r="B1397">
        <v>13118</v>
      </c>
      <c r="C1397" t="s">
        <v>10679</v>
      </c>
      <c r="D1397" t="s">
        <v>1874</v>
      </c>
      <c r="E1397">
        <v>3</v>
      </c>
      <c r="F1397" t="s">
        <v>13828</v>
      </c>
      <c r="G1397">
        <v>1</v>
      </c>
      <c r="H1397" t="s">
        <v>8278</v>
      </c>
      <c r="I1397">
        <v>1</v>
      </c>
      <c r="J1397" t="s">
        <v>13769</v>
      </c>
      <c r="K1397" t="s">
        <v>13778</v>
      </c>
      <c r="L1397">
        <v>270103</v>
      </c>
      <c r="M1397" t="s">
        <v>13539</v>
      </c>
      <c r="N1397">
        <v>270103008</v>
      </c>
      <c r="O1397" t="s">
        <v>13734</v>
      </c>
      <c r="P1397">
        <v>0</v>
      </c>
      <c r="Q1397">
        <v>0</v>
      </c>
      <c r="R1397">
        <v>2096.2384136630844</v>
      </c>
    </row>
    <row r="1398" spans="1:18" x14ac:dyDescent="0.25">
      <c r="A1398">
        <v>13</v>
      </c>
      <c r="B1398">
        <v>13118</v>
      </c>
      <c r="C1398" t="s">
        <v>10679</v>
      </c>
      <c r="D1398" t="s">
        <v>1874</v>
      </c>
      <c r="E1398">
        <v>4</v>
      </c>
      <c r="F1398" t="s">
        <v>13829</v>
      </c>
      <c r="G1398">
        <v>1</v>
      </c>
      <c r="H1398" t="s">
        <v>8278</v>
      </c>
      <c r="I1398">
        <v>1</v>
      </c>
      <c r="J1398" t="s">
        <v>13769</v>
      </c>
      <c r="K1398" t="s">
        <v>13780</v>
      </c>
      <c r="L1398">
        <v>270103</v>
      </c>
      <c r="M1398" t="s">
        <v>13539</v>
      </c>
      <c r="N1398">
        <v>270103008</v>
      </c>
      <c r="O1398" t="s">
        <v>13734</v>
      </c>
      <c r="P1398">
        <v>33868.974042027192</v>
      </c>
      <c r="Q1398">
        <v>17443.810208793031</v>
      </c>
      <c r="R1398">
        <v>39298.448124486938</v>
      </c>
    </row>
    <row r="1399" spans="1:18" x14ac:dyDescent="0.25">
      <c r="A1399">
        <v>13</v>
      </c>
      <c r="B1399">
        <v>13118</v>
      </c>
      <c r="C1399" t="s">
        <v>10679</v>
      </c>
      <c r="D1399" t="s">
        <v>1874</v>
      </c>
      <c r="E1399">
        <v>4</v>
      </c>
      <c r="F1399" t="s">
        <v>13829</v>
      </c>
      <c r="G1399">
        <v>1</v>
      </c>
      <c r="H1399" t="s">
        <v>8278</v>
      </c>
      <c r="I1399">
        <v>1</v>
      </c>
      <c r="J1399" t="s">
        <v>13769</v>
      </c>
      <c r="K1399" t="s">
        <v>13781</v>
      </c>
      <c r="L1399">
        <v>270103</v>
      </c>
      <c r="M1399" t="s">
        <v>13539</v>
      </c>
      <c r="N1399">
        <v>270103008</v>
      </c>
      <c r="O1399" t="s">
        <v>13734</v>
      </c>
      <c r="P1399">
        <v>0</v>
      </c>
      <c r="Q1399">
        <v>18690.08492563089</v>
      </c>
      <c r="R1399">
        <v>6575.8926820716306</v>
      </c>
    </row>
    <row r="1400" spans="1:18" x14ac:dyDescent="0.25">
      <c r="A1400">
        <v>13</v>
      </c>
      <c r="B1400">
        <v>13119</v>
      </c>
      <c r="C1400" t="s">
        <v>10679</v>
      </c>
      <c r="D1400" t="s">
        <v>1877</v>
      </c>
      <c r="E1400">
        <v>1</v>
      </c>
      <c r="F1400" t="s">
        <v>13826</v>
      </c>
      <c r="G1400">
        <v>1</v>
      </c>
      <c r="H1400" t="s">
        <v>8278</v>
      </c>
      <c r="I1400">
        <v>1</v>
      </c>
      <c r="J1400" t="s">
        <v>13769</v>
      </c>
      <c r="K1400" t="s">
        <v>13770</v>
      </c>
      <c r="L1400">
        <v>270103</v>
      </c>
      <c r="M1400" t="s">
        <v>13539</v>
      </c>
      <c r="N1400">
        <v>270103008</v>
      </c>
      <c r="O1400" t="s">
        <v>13734</v>
      </c>
      <c r="P1400">
        <v>28706.230083244292</v>
      </c>
      <c r="Q1400">
        <v>26080.698395006977</v>
      </c>
      <c r="R1400">
        <v>34264.627438052928</v>
      </c>
    </row>
    <row r="1401" spans="1:18" x14ac:dyDescent="0.25">
      <c r="A1401">
        <v>13</v>
      </c>
      <c r="B1401">
        <v>13119</v>
      </c>
      <c r="C1401" t="s">
        <v>10679</v>
      </c>
      <c r="D1401" t="s">
        <v>1877</v>
      </c>
      <c r="E1401">
        <v>1</v>
      </c>
      <c r="F1401" t="s">
        <v>13826</v>
      </c>
      <c r="G1401">
        <v>1</v>
      </c>
      <c r="H1401" t="s">
        <v>8278</v>
      </c>
      <c r="I1401">
        <v>1</v>
      </c>
      <c r="J1401" t="s">
        <v>13769</v>
      </c>
      <c r="K1401" t="s">
        <v>13771</v>
      </c>
      <c r="L1401">
        <v>270103</v>
      </c>
      <c r="M1401" t="s">
        <v>13539</v>
      </c>
      <c r="N1401">
        <v>270103008</v>
      </c>
      <c r="O1401" t="s">
        <v>13734</v>
      </c>
      <c r="P1401">
        <v>2361.3737467818655</v>
      </c>
      <c r="Q1401">
        <v>10838.943903661431</v>
      </c>
      <c r="R1401">
        <v>4830.1002630803969</v>
      </c>
    </row>
    <row r="1402" spans="1:18" x14ac:dyDescent="0.25">
      <c r="A1402">
        <v>13</v>
      </c>
      <c r="B1402">
        <v>13119</v>
      </c>
      <c r="C1402" t="s">
        <v>10679</v>
      </c>
      <c r="D1402" t="s">
        <v>1877</v>
      </c>
      <c r="E1402">
        <v>2</v>
      </c>
      <c r="F1402" t="s">
        <v>13827</v>
      </c>
      <c r="G1402">
        <v>2</v>
      </c>
      <c r="H1402" t="s">
        <v>13773</v>
      </c>
      <c r="I1402">
        <v>1</v>
      </c>
      <c r="J1402" t="s">
        <v>13769</v>
      </c>
      <c r="K1402" t="s">
        <v>13774</v>
      </c>
      <c r="L1402">
        <v>270103</v>
      </c>
      <c r="M1402" t="s">
        <v>13539</v>
      </c>
      <c r="N1402">
        <v>270103008</v>
      </c>
      <c r="O1402" t="s">
        <v>13734</v>
      </c>
      <c r="P1402">
        <v>25320.498977520474</v>
      </c>
      <c r="Q1402">
        <v>19945.658492361235</v>
      </c>
      <c r="R1402">
        <v>29810.062714995398</v>
      </c>
    </row>
    <row r="1403" spans="1:18" x14ac:dyDescent="0.25">
      <c r="A1403">
        <v>13</v>
      </c>
      <c r="B1403">
        <v>13119</v>
      </c>
      <c r="C1403" t="s">
        <v>10679</v>
      </c>
      <c r="D1403" t="s">
        <v>1877</v>
      </c>
      <c r="E1403">
        <v>2</v>
      </c>
      <c r="F1403" t="s">
        <v>13827</v>
      </c>
      <c r="G1403">
        <v>2</v>
      </c>
      <c r="H1403" t="s">
        <v>13773</v>
      </c>
      <c r="I1403">
        <v>1</v>
      </c>
      <c r="J1403" t="s">
        <v>13769</v>
      </c>
      <c r="K1403" t="s">
        <v>13775</v>
      </c>
      <c r="L1403">
        <v>270103</v>
      </c>
      <c r="M1403" t="s">
        <v>13539</v>
      </c>
      <c r="N1403">
        <v>270103008</v>
      </c>
      <c r="O1403" t="s">
        <v>13734</v>
      </c>
      <c r="P1403">
        <v>5747.1048525056849</v>
      </c>
      <c r="Q1403">
        <v>16973.983806307155</v>
      </c>
      <c r="R1403">
        <v>9284.6649861379192</v>
      </c>
    </row>
    <row r="1404" spans="1:18" x14ac:dyDescent="0.25">
      <c r="A1404">
        <v>13</v>
      </c>
      <c r="B1404">
        <v>13119</v>
      </c>
      <c r="C1404" t="s">
        <v>10679</v>
      </c>
      <c r="D1404" t="s">
        <v>1877</v>
      </c>
      <c r="E1404">
        <v>3</v>
      </c>
      <c r="F1404" t="s">
        <v>13828</v>
      </c>
      <c r="G1404">
        <v>1</v>
      </c>
      <c r="H1404" t="s">
        <v>8278</v>
      </c>
      <c r="I1404">
        <v>1</v>
      </c>
      <c r="J1404" t="s">
        <v>13769</v>
      </c>
      <c r="K1404" t="s">
        <v>13777</v>
      </c>
      <c r="L1404">
        <v>270103</v>
      </c>
      <c r="M1404" t="s">
        <v>13539</v>
      </c>
      <c r="N1404">
        <v>270103008</v>
      </c>
      <c r="O1404" t="s">
        <v>13734</v>
      </c>
      <c r="P1404">
        <v>31067.603830026157</v>
      </c>
      <c r="Q1404">
        <v>33337.245956744388</v>
      </c>
      <c r="R1404">
        <v>37944.493208566862</v>
      </c>
    </row>
    <row r="1405" spans="1:18" x14ac:dyDescent="0.25">
      <c r="A1405">
        <v>13</v>
      </c>
      <c r="B1405">
        <v>13119</v>
      </c>
      <c r="C1405" t="s">
        <v>10679</v>
      </c>
      <c r="D1405" t="s">
        <v>1877</v>
      </c>
      <c r="E1405">
        <v>3</v>
      </c>
      <c r="F1405" t="s">
        <v>13828</v>
      </c>
      <c r="G1405">
        <v>1</v>
      </c>
      <c r="H1405" t="s">
        <v>8278</v>
      </c>
      <c r="I1405">
        <v>1</v>
      </c>
      <c r="J1405" t="s">
        <v>13769</v>
      </c>
      <c r="K1405" t="s">
        <v>13778</v>
      </c>
      <c r="L1405">
        <v>270103</v>
      </c>
      <c r="M1405" t="s">
        <v>13539</v>
      </c>
      <c r="N1405">
        <v>270103008</v>
      </c>
      <c r="O1405" t="s">
        <v>13734</v>
      </c>
      <c r="P1405">
        <v>0</v>
      </c>
      <c r="Q1405">
        <v>3582.3963419240413</v>
      </c>
      <c r="R1405">
        <v>1150.2344925664806</v>
      </c>
    </row>
    <row r="1406" spans="1:18" x14ac:dyDescent="0.25">
      <c r="A1406">
        <v>13</v>
      </c>
      <c r="B1406">
        <v>13119</v>
      </c>
      <c r="C1406" t="s">
        <v>10679</v>
      </c>
      <c r="D1406" t="s">
        <v>1877</v>
      </c>
      <c r="E1406">
        <v>4</v>
      </c>
      <c r="F1406" t="s">
        <v>13829</v>
      </c>
      <c r="G1406">
        <v>1</v>
      </c>
      <c r="H1406" t="s">
        <v>8278</v>
      </c>
      <c r="I1406">
        <v>1</v>
      </c>
      <c r="J1406" t="s">
        <v>13769</v>
      </c>
      <c r="K1406" t="s">
        <v>13780</v>
      </c>
      <c r="L1406">
        <v>270103</v>
      </c>
      <c r="M1406" t="s">
        <v>13539</v>
      </c>
      <c r="N1406">
        <v>270103008</v>
      </c>
      <c r="O1406" t="s">
        <v>13734</v>
      </c>
      <c r="P1406">
        <v>28706.230083244292</v>
      </c>
      <c r="Q1406">
        <v>26503.947849464239</v>
      </c>
      <c r="R1406">
        <v>34264.627438052928</v>
      </c>
    </row>
    <row r="1407" spans="1:18" x14ac:dyDescent="0.25">
      <c r="A1407">
        <v>13</v>
      </c>
      <c r="B1407">
        <v>13119</v>
      </c>
      <c r="C1407" t="s">
        <v>10679</v>
      </c>
      <c r="D1407" t="s">
        <v>1877</v>
      </c>
      <c r="E1407">
        <v>4</v>
      </c>
      <c r="F1407" t="s">
        <v>13829</v>
      </c>
      <c r="G1407">
        <v>1</v>
      </c>
      <c r="H1407" t="s">
        <v>8278</v>
      </c>
      <c r="I1407">
        <v>1</v>
      </c>
      <c r="J1407" t="s">
        <v>13769</v>
      </c>
      <c r="K1407" t="s">
        <v>13781</v>
      </c>
      <c r="L1407">
        <v>270103</v>
      </c>
      <c r="M1407" t="s">
        <v>13539</v>
      </c>
      <c r="N1407">
        <v>270103008</v>
      </c>
      <c r="O1407" t="s">
        <v>13734</v>
      </c>
      <c r="P1407">
        <v>2361.3737467818655</v>
      </c>
      <c r="Q1407">
        <v>10415.694449204168</v>
      </c>
      <c r="R1407">
        <v>4830.1002630803969</v>
      </c>
    </row>
    <row r="1408" spans="1:18" x14ac:dyDescent="0.25">
      <c r="A1408">
        <v>13</v>
      </c>
      <c r="B1408">
        <v>13120</v>
      </c>
      <c r="C1408" t="s">
        <v>10679</v>
      </c>
      <c r="D1408" t="s">
        <v>1880</v>
      </c>
      <c r="E1408">
        <v>1</v>
      </c>
      <c r="F1408" t="s">
        <v>13826</v>
      </c>
      <c r="G1408">
        <v>1</v>
      </c>
      <c r="H1408" t="s">
        <v>8278</v>
      </c>
      <c r="I1408">
        <v>1</v>
      </c>
      <c r="J1408" t="s">
        <v>13769</v>
      </c>
      <c r="K1408" t="s">
        <v>13770</v>
      </c>
      <c r="L1408">
        <v>270103</v>
      </c>
      <c r="M1408" t="s">
        <v>13539</v>
      </c>
      <c r="N1408">
        <v>270103008</v>
      </c>
      <c r="O1408" t="s">
        <v>13734</v>
      </c>
      <c r="P1408">
        <v>32135.911279587079</v>
      </c>
      <c r="Q1408">
        <v>16714.604403179412</v>
      </c>
      <c r="R1408">
        <v>22593.793151607428</v>
      </c>
    </row>
    <row r="1409" spans="1:18" x14ac:dyDescent="0.25">
      <c r="A1409">
        <v>13</v>
      </c>
      <c r="B1409">
        <v>13120</v>
      </c>
      <c r="C1409" t="s">
        <v>10679</v>
      </c>
      <c r="D1409" t="s">
        <v>1880</v>
      </c>
      <c r="E1409">
        <v>1</v>
      </c>
      <c r="F1409" t="s">
        <v>13826</v>
      </c>
      <c r="G1409">
        <v>1</v>
      </c>
      <c r="H1409" t="s">
        <v>8278</v>
      </c>
      <c r="I1409">
        <v>1</v>
      </c>
      <c r="J1409" t="s">
        <v>13769</v>
      </c>
      <c r="K1409" t="s">
        <v>13771</v>
      </c>
      <c r="L1409">
        <v>270103</v>
      </c>
      <c r="M1409" t="s">
        <v>13539</v>
      </c>
      <c r="N1409">
        <v>270103008</v>
      </c>
      <c r="O1409" t="s">
        <v>13734</v>
      </c>
      <c r="P1409">
        <v>0</v>
      </c>
      <c r="Q1409">
        <v>717.8197890208686</v>
      </c>
      <c r="R1409">
        <v>9391.3919060505286</v>
      </c>
    </row>
    <row r="1410" spans="1:18" x14ac:dyDescent="0.25">
      <c r="A1410">
        <v>13</v>
      </c>
      <c r="B1410">
        <v>13120</v>
      </c>
      <c r="C1410" t="s">
        <v>10679</v>
      </c>
      <c r="D1410" t="s">
        <v>1880</v>
      </c>
      <c r="E1410">
        <v>2</v>
      </c>
      <c r="F1410" t="s">
        <v>13827</v>
      </c>
      <c r="G1410">
        <v>2</v>
      </c>
      <c r="H1410" t="s">
        <v>13773</v>
      </c>
      <c r="I1410">
        <v>1</v>
      </c>
      <c r="J1410" t="s">
        <v>13769</v>
      </c>
      <c r="K1410" t="s">
        <v>13774</v>
      </c>
      <c r="L1410">
        <v>270103</v>
      </c>
      <c r="M1410" t="s">
        <v>13539</v>
      </c>
      <c r="N1410">
        <v>270103008</v>
      </c>
      <c r="O1410" t="s">
        <v>13734</v>
      </c>
      <c r="P1410">
        <v>28485.250379813235</v>
      </c>
      <c r="Q1410">
        <v>12782.261992084685</v>
      </c>
      <c r="R1410">
        <v>9389.749578136627</v>
      </c>
    </row>
    <row r="1411" spans="1:18" x14ac:dyDescent="0.25">
      <c r="A1411">
        <v>13</v>
      </c>
      <c r="B1411">
        <v>13120</v>
      </c>
      <c r="C1411" t="s">
        <v>10679</v>
      </c>
      <c r="D1411" t="s">
        <v>1880</v>
      </c>
      <c r="E1411">
        <v>2</v>
      </c>
      <c r="F1411" t="s">
        <v>13827</v>
      </c>
      <c r="G1411">
        <v>2</v>
      </c>
      <c r="H1411" t="s">
        <v>13773</v>
      </c>
      <c r="I1411">
        <v>1</v>
      </c>
      <c r="J1411" t="s">
        <v>13769</v>
      </c>
      <c r="K1411" t="s">
        <v>13775</v>
      </c>
      <c r="L1411">
        <v>270103</v>
      </c>
      <c r="M1411" t="s">
        <v>13539</v>
      </c>
      <c r="N1411">
        <v>270103008</v>
      </c>
      <c r="O1411" t="s">
        <v>13734</v>
      </c>
      <c r="P1411">
        <v>3650.660899773844</v>
      </c>
      <c r="Q1411">
        <v>4650.1622001155965</v>
      </c>
      <c r="R1411">
        <v>22595.435479521329</v>
      </c>
    </row>
    <row r="1412" spans="1:18" x14ac:dyDescent="0.25">
      <c r="A1412">
        <v>13</v>
      </c>
      <c r="B1412">
        <v>13120</v>
      </c>
      <c r="C1412" t="s">
        <v>10679</v>
      </c>
      <c r="D1412" t="s">
        <v>1880</v>
      </c>
      <c r="E1412">
        <v>3</v>
      </c>
      <c r="F1412" t="s">
        <v>13828</v>
      </c>
      <c r="G1412">
        <v>1</v>
      </c>
      <c r="H1412" t="s">
        <v>8278</v>
      </c>
      <c r="I1412">
        <v>1</v>
      </c>
      <c r="J1412" t="s">
        <v>13769</v>
      </c>
      <c r="K1412" t="s">
        <v>13777</v>
      </c>
      <c r="L1412">
        <v>270103</v>
      </c>
      <c r="M1412" t="s">
        <v>13539</v>
      </c>
      <c r="N1412">
        <v>270103008</v>
      </c>
      <c r="O1412" t="s">
        <v>13734</v>
      </c>
      <c r="P1412">
        <v>32135.911279587079</v>
      </c>
      <c r="Q1412">
        <v>17432.42419220028</v>
      </c>
      <c r="R1412">
        <v>30285.909114569258</v>
      </c>
    </row>
    <row r="1413" spans="1:18" x14ac:dyDescent="0.25">
      <c r="A1413">
        <v>13</v>
      </c>
      <c r="B1413">
        <v>13120</v>
      </c>
      <c r="C1413" t="s">
        <v>10679</v>
      </c>
      <c r="D1413" t="s">
        <v>1880</v>
      </c>
      <c r="E1413">
        <v>3</v>
      </c>
      <c r="F1413" t="s">
        <v>13828</v>
      </c>
      <c r="G1413">
        <v>1</v>
      </c>
      <c r="H1413" t="s">
        <v>8278</v>
      </c>
      <c r="I1413">
        <v>1</v>
      </c>
      <c r="J1413" t="s">
        <v>13769</v>
      </c>
      <c r="K1413" t="s">
        <v>13778</v>
      </c>
      <c r="L1413">
        <v>270103</v>
      </c>
      <c r="M1413" t="s">
        <v>13539</v>
      </c>
      <c r="N1413">
        <v>270103008</v>
      </c>
      <c r="O1413" t="s">
        <v>13734</v>
      </c>
      <c r="P1413">
        <v>0</v>
      </c>
      <c r="Q1413">
        <v>0</v>
      </c>
      <c r="R1413">
        <v>1699.2759430886952</v>
      </c>
    </row>
    <row r="1414" spans="1:18" x14ac:dyDescent="0.25">
      <c r="A1414">
        <v>13</v>
      </c>
      <c r="B1414">
        <v>13120</v>
      </c>
      <c r="C1414" t="s">
        <v>10679</v>
      </c>
      <c r="D1414" t="s">
        <v>1880</v>
      </c>
      <c r="E1414">
        <v>4</v>
      </c>
      <c r="F1414" t="s">
        <v>13829</v>
      </c>
      <c r="G1414">
        <v>1</v>
      </c>
      <c r="H1414" t="s">
        <v>8278</v>
      </c>
      <c r="I1414">
        <v>1</v>
      </c>
      <c r="J1414" t="s">
        <v>13769</v>
      </c>
      <c r="K1414" t="s">
        <v>13780</v>
      </c>
      <c r="L1414">
        <v>270103</v>
      </c>
      <c r="M1414" t="s">
        <v>13539</v>
      </c>
      <c r="N1414">
        <v>270103008</v>
      </c>
      <c r="O1414" t="s">
        <v>13734</v>
      </c>
      <c r="P1414">
        <v>32135.911279587079</v>
      </c>
      <c r="Q1414">
        <v>16714.604403179412</v>
      </c>
      <c r="R1414">
        <v>22593.793151607428</v>
      </c>
    </row>
    <row r="1415" spans="1:18" x14ac:dyDescent="0.25">
      <c r="A1415">
        <v>13</v>
      </c>
      <c r="B1415">
        <v>13120</v>
      </c>
      <c r="C1415" t="s">
        <v>10679</v>
      </c>
      <c r="D1415" t="s">
        <v>1880</v>
      </c>
      <c r="E1415">
        <v>4</v>
      </c>
      <c r="F1415" t="s">
        <v>13829</v>
      </c>
      <c r="G1415">
        <v>1</v>
      </c>
      <c r="H1415" t="s">
        <v>8278</v>
      </c>
      <c r="I1415">
        <v>1</v>
      </c>
      <c r="J1415" t="s">
        <v>13769</v>
      </c>
      <c r="K1415" t="s">
        <v>13781</v>
      </c>
      <c r="L1415">
        <v>270103</v>
      </c>
      <c r="M1415" t="s">
        <v>13539</v>
      </c>
      <c r="N1415">
        <v>270103008</v>
      </c>
      <c r="O1415" t="s">
        <v>13734</v>
      </c>
      <c r="P1415">
        <v>0</v>
      </c>
      <c r="Q1415">
        <v>717.8197890208686</v>
      </c>
      <c r="R1415">
        <v>9391.3919060505286</v>
      </c>
    </row>
    <row r="1416" spans="1:18" x14ac:dyDescent="0.25">
      <c r="A1416">
        <v>13</v>
      </c>
      <c r="B1416">
        <v>13121</v>
      </c>
      <c r="C1416" t="s">
        <v>10679</v>
      </c>
      <c r="D1416" t="s">
        <v>1883</v>
      </c>
      <c r="E1416">
        <v>1</v>
      </c>
      <c r="F1416" t="s">
        <v>13826</v>
      </c>
      <c r="G1416">
        <v>1</v>
      </c>
      <c r="H1416" t="s">
        <v>8278</v>
      </c>
      <c r="I1416">
        <v>1</v>
      </c>
      <c r="J1416" t="s">
        <v>13769</v>
      </c>
      <c r="K1416" t="s">
        <v>13770</v>
      </c>
      <c r="L1416">
        <v>270103</v>
      </c>
      <c r="M1416" t="s">
        <v>13539</v>
      </c>
      <c r="N1416">
        <v>270103008</v>
      </c>
      <c r="O1416" t="s">
        <v>13734</v>
      </c>
      <c r="P1416">
        <v>32572.340886130754</v>
      </c>
      <c r="Q1416">
        <v>23867.271969273956</v>
      </c>
      <c r="R1416">
        <v>47820.776271324641</v>
      </c>
    </row>
    <row r="1417" spans="1:18" x14ac:dyDescent="0.25">
      <c r="A1417">
        <v>13</v>
      </c>
      <c r="B1417">
        <v>13121</v>
      </c>
      <c r="C1417" t="s">
        <v>10679</v>
      </c>
      <c r="D1417" t="s">
        <v>1883</v>
      </c>
      <c r="E1417">
        <v>1</v>
      </c>
      <c r="F1417" t="s">
        <v>13826</v>
      </c>
      <c r="G1417">
        <v>1</v>
      </c>
      <c r="H1417" t="s">
        <v>8278</v>
      </c>
      <c r="I1417">
        <v>1</v>
      </c>
      <c r="J1417" t="s">
        <v>13769</v>
      </c>
      <c r="K1417" t="s">
        <v>13771</v>
      </c>
      <c r="L1417">
        <v>270103</v>
      </c>
      <c r="M1417" t="s">
        <v>13539</v>
      </c>
      <c r="N1417">
        <v>270103008</v>
      </c>
      <c r="O1417" t="s">
        <v>13734</v>
      </c>
      <c r="P1417">
        <v>2292.8994082840236</v>
      </c>
      <c r="Q1417">
        <v>6321.1190166351862</v>
      </c>
      <c r="R1417">
        <v>14735.049712118367</v>
      </c>
    </row>
    <row r="1418" spans="1:18" x14ac:dyDescent="0.25">
      <c r="A1418">
        <v>13</v>
      </c>
      <c r="B1418">
        <v>13121</v>
      </c>
      <c r="C1418" t="s">
        <v>10679</v>
      </c>
      <c r="D1418" t="s">
        <v>1883</v>
      </c>
      <c r="E1418">
        <v>2</v>
      </c>
      <c r="F1418" t="s">
        <v>13827</v>
      </c>
      <c r="G1418">
        <v>2</v>
      </c>
      <c r="H1418" t="s">
        <v>13773</v>
      </c>
      <c r="I1418">
        <v>1</v>
      </c>
      <c r="J1418" t="s">
        <v>13769</v>
      </c>
      <c r="K1418" t="s">
        <v>13774</v>
      </c>
      <c r="L1418">
        <v>270103</v>
      </c>
      <c r="M1418" t="s">
        <v>13539</v>
      </c>
      <c r="N1418">
        <v>270103008</v>
      </c>
      <c r="O1418" t="s">
        <v>13734</v>
      </c>
      <c r="P1418">
        <v>15665.139269735893</v>
      </c>
      <c r="Q1418">
        <v>11487.482196294352</v>
      </c>
      <c r="R1418">
        <v>43203.03939210216</v>
      </c>
    </row>
    <row r="1419" spans="1:18" x14ac:dyDescent="0.25">
      <c r="A1419">
        <v>13</v>
      </c>
      <c r="B1419">
        <v>13121</v>
      </c>
      <c r="C1419" t="s">
        <v>10679</v>
      </c>
      <c r="D1419" t="s">
        <v>1883</v>
      </c>
      <c r="E1419">
        <v>2</v>
      </c>
      <c r="F1419" t="s">
        <v>13827</v>
      </c>
      <c r="G1419">
        <v>2</v>
      </c>
      <c r="H1419" t="s">
        <v>13773</v>
      </c>
      <c r="I1419">
        <v>1</v>
      </c>
      <c r="J1419" t="s">
        <v>13769</v>
      </c>
      <c r="K1419" t="s">
        <v>13775</v>
      </c>
      <c r="L1419">
        <v>270103</v>
      </c>
      <c r="M1419" t="s">
        <v>13539</v>
      </c>
      <c r="N1419">
        <v>270103008</v>
      </c>
      <c r="O1419" t="s">
        <v>13734</v>
      </c>
      <c r="P1419">
        <v>19200.101024678886</v>
      </c>
      <c r="Q1419">
        <v>18700.90878961479</v>
      </c>
      <c r="R1419">
        <v>19352.786591340846</v>
      </c>
    </row>
    <row r="1420" spans="1:18" x14ac:dyDescent="0.25">
      <c r="A1420">
        <v>13</v>
      </c>
      <c r="B1420">
        <v>13121</v>
      </c>
      <c r="C1420" t="s">
        <v>10679</v>
      </c>
      <c r="D1420" t="s">
        <v>1883</v>
      </c>
      <c r="E1420">
        <v>3</v>
      </c>
      <c r="F1420" t="s">
        <v>13828</v>
      </c>
      <c r="G1420">
        <v>1</v>
      </c>
      <c r="H1420" t="s">
        <v>8278</v>
      </c>
      <c r="I1420">
        <v>1</v>
      </c>
      <c r="J1420" t="s">
        <v>13769</v>
      </c>
      <c r="K1420" t="s">
        <v>13777</v>
      </c>
      <c r="L1420">
        <v>270103</v>
      </c>
      <c r="M1420" t="s">
        <v>13539</v>
      </c>
      <c r="N1420">
        <v>270103008</v>
      </c>
      <c r="O1420" t="s">
        <v>13734</v>
      </c>
      <c r="P1420">
        <v>34865.240294414776</v>
      </c>
      <c r="Q1420">
        <v>27291.109143922844</v>
      </c>
      <c r="R1420">
        <v>58612.102276744234</v>
      </c>
    </row>
    <row r="1421" spans="1:18" x14ac:dyDescent="0.25">
      <c r="A1421">
        <v>13</v>
      </c>
      <c r="B1421">
        <v>13121</v>
      </c>
      <c r="C1421" t="s">
        <v>10679</v>
      </c>
      <c r="D1421" t="s">
        <v>1883</v>
      </c>
      <c r="E1421">
        <v>3</v>
      </c>
      <c r="F1421" t="s">
        <v>13828</v>
      </c>
      <c r="G1421">
        <v>1</v>
      </c>
      <c r="H1421" t="s">
        <v>8278</v>
      </c>
      <c r="I1421">
        <v>1</v>
      </c>
      <c r="J1421" t="s">
        <v>13769</v>
      </c>
      <c r="K1421" t="s">
        <v>13778</v>
      </c>
      <c r="L1421">
        <v>270103</v>
      </c>
      <c r="M1421" t="s">
        <v>13539</v>
      </c>
      <c r="N1421">
        <v>270103008</v>
      </c>
      <c r="O1421" t="s">
        <v>13734</v>
      </c>
      <c r="P1421">
        <v>0</v>
      </c>
      <c r="Q1421">
        <v>2897.281841986297</v>
      </c>
      <c r="R1421">
        <v>3943.7237066987641</v>
      </c>
    </row>
    <row r="1422" spans="1:18" x14ac:dyDescent="0.25">
      <c r="A1422">
        <v>13</v>
      </c>
      <c r="B1422">
        <v>13121</v>
      </c>
      <c r="C1422" t="s">
        <v>10679</v>
      </c>
      <c r="D1422" t="s">
        <v>1883</v>
      </c>
      <c r="E1422">
        <v>4</v>
      </c>
      <c r="F1422" t="s">
        <v>13829</v>
      </c>
      <c r="G1422">
        <v>1</v>
      </c>
      <c r="H1422" t="s">
        <v>8278</v>
      </c>
      <c r="I1422">
        <v>1</v>
      </c>
      <c r="J1422" t="s">
        <v>13769</v>
      </c>
      <c r="K1422" t="s">
        <v>13780</v>
      </c>
      <c r="L1422">
        <v>270103</v>
      </c>
      <c r="M1422" t="s">
        <v>13539</v>
      </c>
      <c r="N1422">
        <v>270103008</v>
      </c>
      <c r="O1422" t="s">
        <v>13734</v>
      </c>
      <c r="P1422">
        <v>32572.340886130754</v>
      </c>
      <c r="Q1422">
        <v>23867.271969273956</v>
      </c>
      <c r="R1422">
        <v>47820.776271324641</v>
      </c>
    </row>
    <row r="1423" spans="1:18" x14ac:dyDescent="0.25">
      <c r="A1423">
        <v>13</v>
      </c>
      <c r="B1423">
        <v>13121</v>
      </c>
      <c r="C1423" t="s">
        <v>10679</v>
      </c>
      <c r="D1423" t="s">
        <v>1883</v>
      </c>
      <c r="E1423">
        <v>4</v>
      </c>
      <c r="F1423" t="s">
        <v>13829</v>
      </c>
      <c r="G1423">
        <v>1</v>
      </c>
      <c r="H1423" t="s">
        <v>8278</v>
      </c>
      <c r="I1423">
        <v>1</v>
      </c>
      <c r="J1423" t="s">
        <v>13769</v>
      </c>
      <c r="K1423" t="s">
        <v>13781</v>
      </c>
      <c r="L1423">
        <v>270103</v>
      </c>
      <c r="M1423" t="s">
        <v>13539</v>
      </c>
      <c r="N1423">
        <v>270103008</v>
      </c>
      <c r="O1423" t="s">
        <v>13734</v>
      </c>
      <c r="P1423">
        <v>2292.8994082840236</v>
      </c>
      <c r="Q1423">
        <v>6321.1190166351862</v>
      </c>
      <c r="R1423">
        <v>14735.049712118367</v>
      </c>
    </row>
    <row r="1424" spans="1:18" x14ac:dyDescent="0.25">
      <c r="A1424">
        <v>13</v>
      </c>
      <c r="B1424">
        <v>13122</v>
      </c>
      <c r="C1424" t="s">
        <v>10679</v>
      </c>
      <c r="D1424" t="s">
        <v>1886</v>
      </c>
      <c r="E1424">
        <v>1</v>
      </c>
      <c r="F1424" t="s">
        <v>13826</v>
      </c>
      <c r="G1424">
        <v>1</v>
      </c>
      <c r="H1424" t="s">
        <v>8278</v>
      </c>
      <c r="I1424">
        <v>1</v>
      </c>
      <c r="J1424" t="s">
        <v>13769</v>
      </c>
      <c r="K1424" t="s">
        <v>13770</v>
      </c>
      <c r="L1424">
        <v>270103</v>
      </c>
      <c r="M1424" t="s">
        <v>13539</v>
      </c>
      <c r="N1424">
        <v>270103008</v>
      </c>
      <c r="O1424" t="s">
        <v>13734</v>
      </c>
      <c r="P1424">
        <v>25279.093473286037</v>
      </c>
      <c r="Q1424">
        <v>28116.14054370434</v>
      </c>
      <c r="R1424">
        <v>18846.039260658599</v>
      </c>
    </row>
    <row r="1425" spans="1:18" x14ac:dyDescent="0.25">
      <c r="A1425">
        <v>13</v>
      </c>
      <c r="B1425">
        <v>13122</v>
      </c>
      <c r="C1425" t="s">
        <v>10679</v>
      </c>
      <c r="D1425" t="s">
        <v>1886</v>
      </c>
      <c r="E1425">
        <v>1</v>
      </c>
      <c r="F1425" t="s">
        <v>13826</v>
      </c>
      <c r="G1425">
        <v>1</v>
      </c>
      <c r="H1425" t="s">
        <v>8278</v>
      </c>
      <c r="I1425">
        <v>1</v>
      </c>
      <c r="J1425" t="s">
        <v>13769</v>
      </c>
      <c r="K1425" t="s">
        <v>13771</v>
      </c>
      <c r="L1425">
        <v>270103</v>
      </c>
      <c r="M1425" t="s">
        <v>13539</v>
      </c>
      <c r="N1425">
        <v>270103008</v>
      </c>
      <c r="O1425" t="s">
        <v>13734</v>
      </c>
      <c r="P1425">
        <v>5554.8505156116316</v>
      </c>
      <c r="Q1425">
        <v>9749.193627671204</v>
      </c>
      <c r="R1425">
        <v>4968.2935800442838</v>
      </c>
    </row>
    <row r="1426" spans="1:18" x14ac:dyDescent="0.25">
      <c r="A1426">
        <v>13</v>
      </c>
      <c r="B1426">
        <v>13122</v>
      </c>
      <c r="C1426" t="s">
        <v>10679</v>
      </c>
      <c r="D1426" t="s">
        <v>1886</v>
      </c>
      <c r="E1426">
        <v>2</v>
      </c>
      <c r="F1426" t="s">
        <v>13827</v>
      </c>
      <c r="G1426">
        <v>2</v>
      </c>
      <c r="H1426" t="s">
        <v>13773</v>
      </c>
      <c r="I1426">
        <v>1</v>
      </c>
      <c r="J1426" t="s">
        <v>13769</v>
      </c>
      <c r="K1426" t="s">
        <v>13774</v>
      </c>
      <c r="L1426">
        <v>270103</v>
      </c>
      <c r="M1426" t="s">
        <v>13539</v>
      </c>
      <c r="N1426">
        <v>270103008</v>
      </c>
      <c r="O1426" t="s">
        <v>13734</v>
      </c>
      <c r="P1426">
        <v>14738.427906481682</v>
      </c>
      <c r="Q1426">
        <v>20942.420415545112</v>
      </c>
      <c r="R1426">
        <v>14819.249596201698</v>
      </c>
    </row>
    <row r="1427" spans="1:18" x14ac:dyDescent="0.25">
      <c r="A1427">
        <v>13</v>
      </c>
      <c r="B1427">
        <v>13122</v>
      </c>
      <c r="C1427" t="s">
        <v>10679</v>
      </c>
      <c r="D1427" t="s">
        <v>1886</v>
      </c>
      <c r="E1427">
        <v>2</v>
      </c>
      <c r="F1427" t="s">
        <v>13827</v>
      </c>
      <c r="G1427">
        <v>2</v>
      </c>
      <c r="H1427" t="s">
        <v>13773</v>
      </c>
      <c r="I1427">
        <v>1</v>
      </c>
      <c r="J1427" t="s">
        <v>13769</v>
      </c>
      <c r="K1427" t="s">
        <v>13775</v>
      </c>
      <c r="L1427">
        <v>270103</v>
      </c>
      <c r="M1427" t="s">
        <v>13539</v>
      </c>
      <c r="N1427">
        <v>270103008</v>
      </c>
      <c r="O1427" t="s">
        <v>13734</v>
      </c>
      <c r="P1427">
        <v>16095.516082415985</v>
      </c>
      <c r="Q1427">
        <v>16922.913755830439</v>
      </c>
      <c r="R1427">
        <v>8995.0832445011856</v>
      </c>
    </row>
    <row r="1428" spans="1:18" x14ac:dyDescent="0.25">
      <c r="A1428">
        <v>13</v>
      </c>
      <c r="B1428">
        <v>13122</v>
      </c>
      <c r="C1428" t="s">
        <v>10679</v>
      </c>
      <c r="D1428" t="s">
        <v>1886</v>
      </c>
      <c r="E1428">
        <v>3</v>
      </c>
      <c r="F1428" t="s">
        <v>13828</v>
      </c>
      <c r="G1428">
        <v>1</v>
      </c>
      <c r="H1428" t="s">
        <v>8278</v>
      </c>
      <c r="I1428">
        <v>1</v>
      </c>
      <c r="J1428" t="s">
        <v>13769</v>
      </c>
      <c r="K1428" t="s">
        <v>13777</v>
      </c>
      <c r="L1428">
        <v>270103</v>
      </c>
      <c r="M1428" t="s">
        <v>13539</v>
      </c>
      <c r="N1428">
        <v>270103008</v>
      </c>
      <c r="O1428" t="s">
        <v>13734</v>
      </c>
      <c r="P1428">
        <v>30833.943988897667</v>
      </c>
      <c r="Q1428">
        <v>36948.658625037322</v>
      </c>
      <c r="R1428">
        <v>22961.034643463074</v>
      </c>
    </row>
    <row r="1429" spans="1:18" x14ac:dyDescent="0.25">
      <c r="A1429">
        <v>13</v>
      </c>
      <c r="B1429">
        <v>13122</v>
      </c>
      <c r="C1429" t="s">
        <v>10679</v>
      </c>
      <c r="D1429" t="s">
        <v>1886</v>
      </c>
      <c r="E1429">
        <v>3</v>
      </c>
      <c r="F1429" t="s">
        <v>13828</v>
      </c>
      <c r="G1429">
        <v>1</v>
      </c>
      <c r="H1429" t="s">
        <v>8278</v>
      </c>
      <c r="I1429">
        <v>1</v>
      </c>
      <c r="J1429" t="s">
        <v>13769</v>
      </c>
      <c r="K1429" t="s">
        <v>13778</v>
      </c>
      <c r="L1429">
        <v>270103</v>
      </c>
      <c r="M1429" t="s">
        <v>13539</v>
      </c>
      <c r="N1429">
        <v>270103008</v>
      </c>
      <c r="O1429" t="s">
        <v>13734</v>
      </c>
      <c r="P1429">
        <v>0</v>
      </c>
      <c r="Q1429">
        <v>916.67554633822147</v>
      </c>
      <c r="R1429">
        <v>853.29819723980131</v>
      </c>
    </row>
    <row r="1430" spans="1:18" x14ac:dyDescent="0.25">
      <c r="A1430">
        <v>13</v>
      </c>
      <c r="B1430">
        <v>13122</v>
      </c>
      <c r="C1430" t="s">
        <v>10679</v>
      </c>
      <c r="D1430" t="s">
        <v>1886</v>
      </c>
      <c r="E1430">
        <v>4</v>
      </c>
      <c r="F1430" t="s">
        <v>13829</v>
      </c>
      <c r="G1430">
        <v>1</v>
      </c>
      <c r="H1430" t="s">
        <v>8278</v>
      </c>
      <c r="I1430">
        <v>1</v>
      </c>
      <c r="J1430" t="s">
        <v>13769</v>
      </c>
      <c r="K1430" t="s">
        <v>13780</v>
      </c>
      <c r="L1430">
        <v>270103</v>
      </c>
      <c r="M1430" t="s">
        <v>13539</v>
      </c>
      <c r="N1430">
        <v>270103008</v>
      </c>
      <c r="O1430" t="s">
        <v>13734</v>
      </c>
      <c r="P1430">
        <v>25279.093473286037</v>
      </c>
      <c r="Q1430">
        <v>28116.14054370434</v>
      </c>
      <c r="R1430">
        <v>18846.039260658599</v>
      </c>
    </row>
    <row r="1431" spans="1:18" x14ac:dyDescent="0.25">
      <c r="A1431">
        <v>13</v>
      </c>
      <c r="B1431">
        <v>13122</v>
      </c>
      <c r="C1431" t="s">
        <v>10679</v>
      </c>
      <c r="D1431" t="s">
        <v>1886</v>
      </c>
      <c r="E1431">
        <v>4</v>
      </c>
      <c r="F1431" t="s">
        <v>13829</v>
      </c>
      <c r="G1431">
        <v>1</v>
      </c>
      <c r="H1431" t="s">
        <v>8278</v>
      </c>
      <c r="I1431">
        <v>1</v>
      </c>
      <c r="J1431" t="s">
        <v>13769</v>
      </c>
      <c r="K1431" t="s">
        <v>13781</v>
      </c>
      <c r="L1431">
        <v>270103</v>
      </c>
      <c r="M1431" t="s">
        <v>13539</v>
      </c>
      <c r="N1431">
        <v>270103008</v>
      </c>
      <c r="O1431" t="s">
        <v>13734</v>
      </c>
      <c r="P1431">
        <v>5554.8505156116316</v>
      </c>
      <c r="Q1431">
        <v>9749.193627671204</v>
      </c>
      <c r="R1431">
        <v>4968.2935800442838</v>
      </c>
    </row>
    <row r="1432" spans="1:18" x14ac:dyDescent="0.25">
      <c r="A1432">
        <v>13</v>
      </c>
      <c r="B1432">
        <v>13123</v>
      </c>
      <c r="C1432" t="s">
        <v>10679</v>
      </c>
      <c r="D1432" t="s">
        <v>1889</v>
      </c>
      <c r="E1432">
        <v>1</v>
      </c>
      <c r="F1432" t="s">
        <v>13826</v>
      </c>
      <c r="G1432">
        <v>1</v>
      </c>
      <c r="H1432" t="s">
        <v>8278</v>
      </c>
      <c r="I1432">
        <v>1</v>
      </c>
      <c r="J1432" t="s">
        <v>13769</v>
      </c>
      <c r="K1432" t="s">
        <v>13770</v>
      </c>
      <c r="L1432">
        <v>270103</v>
      </c>
      <c r="M1432" t="s">
        <v>13539</v>
      </c>
      <c r="N1432">
        <v>270103008</v>
      </c>
      <c r="O1432" t="s">
        <v>13734</v>
      </c>
      <c r="P1432">
        <v>28129.758697434696</v>
      </c>
      <c r="Q1432">
        <v>59269.238912083012</v>
      </c>
      <c r="R1432">
        <v>26223.957287119683</v>
      </c>
    </row>
    <row r="1433" spans="1:18" x14ac:dyDescent="0.25">
      <c r="A1433">
        <v>13</v>
      </c>
      <c r="B1433">
        <v>13123</v>
      </c>
      <c r="C1433" t="s">
        <v>10679</v>
      </c>
      <c r="D1433" t="s">
        <v>1889</v>
      </c>
      <c r="E1433">
        <v>1</v>
      </c>
      <c r="F1433" t="s">
        <v>13826</v>
      </c>
      <c r="G1433">
        <v>1</v>
      </c>
      <c r="H1433" t="s">
        <v>8278</v>
      </c>
      <c r="I1433">
        <v>1</v>
      </c>
      <c r="J1433" t="s">
        <v>13769</v>
      </c>
      <c r="K1433" t="s">
        <v>13771</v>
      </c>
      <c r="L1433">
        <v>270103</v>
      </c>
      <c r="M1433" t="s">
        <v>13539</v>
      </c>
      <c r="N1433">
        <v>270103008</v>
      </c>
      <c r="O1433" t="s">
        <v>13734</v>
      </c>
      <c r="P1433">
        <v>5911.0343211901136</v>
      </c>
      <c r="Q1433">
        <v>4165.119487558859</v>
      </c>
      <c r="R1433">
        <v>7355.2651001636423</v>
      </c>
    </row>
    <row r="1434" spans="1:18" x14ac:dyDescent="0.25">
      <c r="A1434">
        <v>13</v>
      </c>
      <c r="B1434">
        <v>13123</v>
      </c>
      <c r="C1434" t="s">
        <v>10679</v>
      </c>
      <c r="D1434" t="s">
        <v>1889</v>
      </c>
      <c r="E1434">
        <v>2</v>
      </c>
      <c r="F1434" t="s">
        <v>13827</v>
      </c>
      <c r="G1434">
        <v>2</v>
      </c>
      <c r="H1434" t="s">
        <v>13773</v>
      </c>
      <c r="I1434">
        <v>1</v>
      </c>
      <c r="J1434" t="s">
        <v>13769</v>
      </c>
      <c r="K1434" t="s">
        <v>13774</v>
      </c>
      <c r="L1434">
        <v>270103</v>
      </c>
      <c r="M1434" t="s">
        <v>13539</v>
      </c>
      <c r="N1434">
        <v>270103008</v>
      </c>
      <c r="O1434" t="s">
        <v>13734</v>
      </c>
      <c r="P1434">
        <v>28129.758697434696</v>
      </c>
      <c r="Q1434">
        <v>58190.974782288322</v>
      </c>
      <c r="R1434">
        <v>9087.1254570608126</v>
      </c>
    </row>
    <row r="1435" spans="1:18" x14ac:dyDescent="0.25">
      <c r="A1435">
        <v>13</v>
      </c>
      <c r="B1435">
        <v>13123</v>
      </c>
      <c r="C1435" t="s">
        <v>10679</v>
      </c>
      <c r="D1435" t="s">
        <v>1889</v>
      </c>
      <c r="E1435">
        <v>2</v>
      </c>
      <c r="F1435" t="s">
        <v>13827</v>
      </c>
      <c r="G1435">
        <v>2</v>
      </c>
      <c r="H1435" t="s">
        <v>13773</v>
      </c>
      <c r="I1435">
        <v>1</v>
      </c>
      <c r="J1435" t="s">
        <v>13769</v>
      </c>
      <c r="K1435" t="s">
        <v>13775</v>
      </c>
      <c r="L1435">
        <v>270103</v>
      </c>
      <c r="M1435" t="s">
        <v>13539</v>
      </c>
      <c r="N1435">
        <v>270103008</v>
      </c>
      <c r="O1435" t="s">
        <v>13734</v>
      </c>
      <c r="P1435">
        <v>5911.0343211901136</v>
      </c>
      <c r="Q1435">
        <v>5243.3836173535437</v>
      </c>
      <c r="R1435">
        <v>24492.096930222513</v>
      </c>
    </row>
    <row r="1436" spans="1:18" x14ac:dyDescent="0.25">
      <c r="A1436">
        <v>13</v>
      </c>
      <c r="B1436">
        <v>13123</v>
      </c>
      <c r="C1436" t="s">
        <v>10679</v>
      </c>
      <c r="D1436" t="s">
        <v>1889</v>
      </c>
      <c r="E1436">
        <v>3</v>
      </c>
      <c r="F1436" t="s">
        <v>13828</v>
      </c>
      <c r="G1436">
        <v>1</v>
      </c>
      <c r="H1436" t="s">
        <v>8278</v>
      </c>
      <c r="I1436">
        <v>1</v>
      </c>
      <c r="J1436" t="s">
        <v>13769</v>
      </c>
      <c r="K1436" t="s">
        <v>13777</v>
      </c>
      <c r="L1436">
        <v>270103</v>
      </c>
      <c r="M1436" t="s">
        <v>13539</v>
      </c>
      <c r="N1436">
        <v>270103008</v>
      </c>
      <c r="O1436" t="s">
        <v>13734</v>
      </c>
      <c r="P1436">
        <v>34040.793018624812</v>
      </c>
      <c r="Q1436">
        <v>63434.358399641875</v>
      </c>
      <c r="R1436">
        <v>33579.22238728332</v>
      </c>
    </row>
    <row r="1437" spans="1:18" x14ac:dyDescent="0.25">
      <c r="A1437">
        <v>13</v>
      </c>
      <c r="B1437">
        <v>13123</v>
      </c>
      <c r="C1437" t="s">
        <v>10679</v>
      </c>
      <c r="D1437" t="s">
        <v>1889</v>
      </c>
      <c r="E1437">
        <v>4</v>
      </c>
      <c r="F1437" t="s">
        <v>13829</v>
      </c>
      <c r="G1437">
        <v>1</v>
      </c>
      <c r="H1437" t="s">
        <v>8278</v>
      </c>
      <c r="I1437">
        <v>1</v>
      </c>
      <c r="J1437" t="s">
        <v>13769</v>
      </c>
      <c r="K1437" t="s">
        <v>13780</v>
      </c>
      <c r="L1437">
        <v>270103</v>
      </c>
      <c r="M1437" t="s">
        <v>13539</v>
      </c>
      <c r="N1437">
        <v>270103008</v>
      </c>
      <c r="O1437" t="s">
        <v>13734</v>
      </c>
      <c r="P1437">
        <v>28129.758697434696</v>
      </c>
      <c r="Q1437">
        <v>59269.238912083012</v>
      </c>
      <c r="R1437">
        <v>26223.957287119683</v>
      </c>
    </row>
    <row r="1438" spans="1:18" x14ac:dyDescent="0.25">
      <c r="A1438">
        <v>13</v>
      </c>
      <c r="B1438">
        <v>13123</v>
      </c>
      <c r="C1438" t="s">
        <v>10679</v>
      </c>
      <c r="D1438" t="s">
        <v>1889</v>
      </c>
      <c r="E1438">
        <v>4</v>
      </c>
      <c r="F1438" t="s">
        <v>13829</v>
      </c>
      <c r="G1438">
        <v>1</v>
      </c>
      <c r="H1438" t="s">
        <v>8278</v>
      </c>
      <c r="I1438">
        <v>1</v>
      </c>
      <c r="J1438" t="s">
        <v>13769</v>
      </c>
      <c r="K1438" t="s">
        <v>13781</v>
      </c>
      <c r="L1438">
        <v>270103</v>
      </c>
      <c r="M1438" t="s">
        <v>13539</v>
      </c>
      <c r="N1438">
        <v>270103008</v>
      </c>
      <c r="O1438" t="s">
        <v>13734</v>
      </c>
      <c r="P1438">
        <v>5911.0343211901136</v>
      </c>
      <c r="Q1438">
        <v>4165.119487558859</v>
      </c>
      <c r="R1438">
        <v>7355.2651001636423</v>
      </c>
    </row>
    <row r="1439" spans="1:18" x14ac:dyDescent="0.25">
      <c r="A1439">
        <v>13</v>
      </c>
      <c r="B1439">
        <v>13124</v>
      </c>
      <c r="C1439" t="s">
        <v>10679</v>
      </c>
      <c r="D1439" t="s">
        <v>1892</v>
      </c>
      <c r="E1439">
        <v>1</v>
      </c>
      <c r="F1439" t="s">
        <v>13826</v>
      </c>
      <c r="G1439">
        <v>1</v>
      </c>
      <c r="H1439" t="s">
        <v>8278</v>
      </c>
      <c r="I1439">
        <v>1</v>
      </c>
      <c r="J1439" t="s">
        <v>13769</v>
      </c>
      <c r="K1439" t="s">
        <v>13770</v>
      </c>
      <c r="L1439">
        <v>270103</v>
      </c>
      <c r="M1439" t="s">
        <v>13539</v>
      </c>
      <c r="N1439">
        <v>270103008</v>
      </c>
      <c r="O1439" t="s">
        <v>13734</v>
      </c>
      <c r="P1439">
        <v>27605.354443541553</v>
      </c>
      <c r="Q1439">
        <v>42166.929050141189</v>
      </c>
      <c r="R1439">
        <v>17711.166975068856</v>
      </c>
    </row>
    <row r="1440" spans="1:18" x14ac:dyDescent="0.25">
      <c r="A1440">
        <v>13</v>
      </c>
      <c r="B1440">
        <v>13124</v>
      </c>
      <c r="C1440" t="s">
        <v>10679</v>
      </c>
      <c r="D1440" t="s">
        <v>1892</v>
      </c>
      <c r="E1440">
        <v>1</v>
      </c>
      <c r="F1440" t="s">
        <v>13826</v>
      </c>
      <c r="G1440">
        <v>1</v>
      </c>
      <c r="H1440" t="s">
        <v>8278</v>
      </c>
      <c r="I1440">
        <v>1</v>
      </c>
      <c r="J1440" t="s">
        <v>13769</v>
      </c>
      <c r="K1440" t="s">
        <v>13771</v>
      </c>
      <c r="L1440">
        <v>270103</v>
      </c>
      <c r="M1440" t="s">
        <v>13539</v>
      </c>
      <c r="N1440">
        <v>270103008</v>
      </c>
      <c r="O1440" t="s">
        <v>13734</v>
      </c>
      <c r="P1440">
        <v>928.81421094480413</v>
      </c>
      <c r="Q1440">
        <v>11846.014404059772</v>
      </c>
      <c r="R1440">
        <v>0</v>
      </c>
    </row>
    <row r="1441" spans="1:18" x14ac:dyDescent="0.25">
      <c r="A1441">
        <v>13</v>
      </c>
      <c r="B1441">
        <v>13124</v>
      </c>
      <c r="C1441" t="s">
        <v>10679</v>
      </c>
      <c r="D1441" t="s">
        <v>1892</v>
      </c>
      <c r="E1441">
        <v>1</v>
      </c>
      <c r="F1441" t="s">
        <v>13826</v>
      </c>
      <c r="G1441">
        <v>1</v>
      </c>
      <c r="H1441" t="s">
        <v>8278</v>
      </c>
      <c r="I1441">
        <v>1</v>
      </c>
      <c r="J1441" t="s">
        <v>13769</v>
      </c>
      <c r="K1441" t="s">
        <v>13782</v>
      </c>
      <c r="L1441">
        <v>270103</v>
      </c>
      <c r="M1441" t="s">
        <v>13539</v>
      </c>
      <c r="N1441">
        <v>270103008</v>
      </c>
      <c r="O1441" t="s">
        <v>13734</v>
      </c>
      <c r="P1441">
        <v>464.40710547240207</v>
      </c>
      <c r="Q1441">
        <v>0</v>
      </c>
      <c r="R1441">
        <v>0</v>
      </c>
    </row>
    <row r="1442" spans="1:18" x14ac:dyDescent="0.25">
      <c r="A1442">
        <v>13</v>
      </c>
      <c r="B1442">
        <v>13124</v>
      </c>
      <c r="C1442" t="s">
        <v>10679</v>
      </c>
      <c r="D1442" t="s">
        <v>1892</v>
      </c>
      <c r="E1442">
        <v>2</v>
      </c>
      <c r="F1442" t="s">
        <v>13827</v>
      </c>
      <c r="G1442">
        <v>2</v>
      </c>
      <c r="H1442" t="s">
        <v>13773</v>
      </c>
      <c r="I1442">
        <v>1</v>
      </c>
      <c r="J1442" t="s">
        <v>13769</v>
      </c>
      <c r="K1442" t="s">
        <v>13774</v>
      </c>
      <c r="L1442">
        <v>270103</v>
      </c>
      <c r="M1442" t="s">
        <v>13539</v>
      </c>
      <c r="N1442">
        <v>270103008</v>
      </c>
      <c r="O1442" t="s">
        <v>13734</v>
      </c>
      <c r="P1442">
        <v>26258.879656085348</v>
      </c>
      <c r="Q1442">
        <v>31712.003701804453</v>
      </c>
      <c r="R1442">
        <v>16565.269153826663</v>
      </c>
    </row>
    <row r="1443" spans="1:18" x14ac:dyDescent="0.25">
      <c r="A1443">
        <v>13</v>
      </c>
      <c r="B1443">
        <v>13124</v>
      </c>
      <c r="C1443" t="s">
        <v>10679</v>
      </c>
      <c r="D1443" t="s">
        <v>1892</v>
      </c>
      <c r="E1443">
        <v>2</v>
      </c>
      <c r="F1443" t="s">
        <v>13827</v>
      </c>
      <c r="G1443">
        <v>2</v>
      </c>
      <c r="H1443" t="s">
        <v>13773</v>
      </c>
      <c r="I1443">
        <v>1</v>
      </c>
      <c r="J1443" t="s">
        <v>13769</v>
      </c>
      <c r="K1443" t="s">
        <v>13775</v>
      </c>
      <c r="L1443">
        <v>270103</v>
      </c>
      <c r="M1443" t="s">
        <v>13539</v>
      </c>
      <c r="N1443">
        <v>270103008</v>
      </c>
      <c r="O1443" t="s">
        <v>13734</v>
      </c>
      <c r="P1443">
        <v>2739.6961038734084</v>
      </c>
      <c r="Q1443">
        <v>22300.939752396502</v>
      </c>
      <c r="R1443">
        <v>1145.8978212421973</v>
      </c>
    </row>
    <row r="1444" spans="1:18" x14ac:dyDescent="0.25">
      <c r="A1444">
        <v>13</v>
      </c>
      <c r="B1444">
        <v>13124</v>
      </c>
      <c r="C1444" t="s">
        <v>10679</v>
      </c>
      <c r="D1444" t="s">
        <v>1892</v>
      </c>
      <c r="E1444">
        <v>3</v>
      </c>
      <c r="F1444" t="s">
        <v>13828</v>
      </c>
      <c r="G1444">
        <v>1</v>
      </c>
      <c r="H1444" t="s">
        <v>8278</v>
      </c>
      <c r="I1444">
        <v>1</v>
      </c>
      <c r="J1444" t="s">
        <v>13769</v>
      </c>
      <c r="K1444" t="s">
        <v>13777</v>
      </c>
      <c r="L1444">
        <v>270103</v>
      </c>
      <c r="M1444" t="s">
        <v>13539</v>
      </c>
      <c r="N1444">
        <v>270103008</v>
      </c>
      <c r="O1444" t="s">
        <v>13734</v>
      </c>
      <c r="P1444">
        <v>28534.168654486355</v>
      </c>
      <c r="Q1444">
        <v>50331.767454299057</v>
      </c>
      <c r="R1444">
        <v>17711.166975068856</v>
      </c>
    </row>
    <row r="1445" spans="1:18" x14ac:dyDescent="0.25">
      <c r="A1445">
        <v>13</v>
      </c>
      <c r="B1445">
        <v>13124</v>
      </c>
      <c r="C1445" t="s">
        <v>10679</v>
      </c>
      <c r="D1445" t="s">
        <v>1892</v>
      </c>
      <c r="E1445">
        <v>3</v>
      </c>
      <c r="F1445" t="s">
        <v>13828</v>
      </c>
      <c r="G1445">
        <v>1</v>
      </c>
      <c r="H1445" t="s">
        <v>8278</v>
      </c>
      <c r="I1445">
        <v>1</v>
      </c>
      <c r="J1445" t="s">
        <v>13769</v>
      </c>
      <c r="K1445" t="s">
        <v>13778</v>
      </c>
      <c r="L1445">
        <v>270103</v>
      </c>
      <c r="M1445" t="s">
        <v>13539</v>
      </c>
      <c r="N1445">
        <v>270103008</v>
      </c>
      <c r="O1445" t="s">
        <v>13734</v>
      </c>
      <c r="P1445">
        <v>0</v>
      </c>
      <c r="Q1445">
        <v>3681.1759999019037</v>
      </c>
      <c r="R1445">
        <v>0</v>
      </c>
    </row>
    <row r="1446" spans="1:18" x14ac:dyDescent="0.25">
      <c r="A1446">
        <v>13</v>
      </c>
      <c r="B1446">
        <v>13124</v>
      </c>
      <c r="C1446" t="s">
        <v>10679</v>
      </c>
      <c r="D1446" t="s">
        <v>1892</v>
      </c>
      <c r="E1446">
        <v>3</v>
      </c>
      <c r="F1446" t="s">
        <v>13828</v>
      </c>
      <c r="G1446">
        <v>1</v>
      </c>
      <c r="H1446" t="s">
        <v>8278</v>
      </c>
      <c r="I1446">
        <v>1</v>
      </c>
      <c r="J1446" t="s">
        <v>13769</v>
      </c>
      <c r="K1446" t="s">
        <v>13782</v>
      </c>
      <c r="L1446">
        <v>270103</v>
      </c>
      <c r="M1446" t="s">
        <v>13539</v>
      </c>
      <c r="N1446">
        <v>270103008</v>
      </c>
      <c r="O1446" t="s">
        <v>13734</v>
      </c>
      <c r="P1446">
        <v>464.40710547240207</v>
      </c>
      <c r="Q1446">
        <v>0</v>
      </c>
      <c r="R1446">
        <v>0</v>
      </c>
    </row>
    <row r="1447" spans="1:18" x14ac:dyDescent="0.25">
      <c r="A1447">
        <v>13</v>
      </c>
      <c r="B1447">
        <v>13124</v>
      </c>
      <c r="C1447" t="s">
        <v>10679</v>
      </c>
      <c r="D1447" t="s">
        <v>1892</v>
      </c>
      <c r="E1447">
        <v>4</v>
      </c>
      <c r="F1447" t="s">
        <v>13829</v>
      </c>
      <c r="G1447">
        <v>1</v>
      </c>
      <c r="H1447" t="s">
        <v>8278</v>
      </c>
      <c r="I1447">
        <v>1</v>
      </c>
      <c r="J1447" t="s">
        <v>13769</v>
      </c>
      <c r="K1447" t="s">
        <v>13780</v>
      </c>
      <c r="L1447">
        <v>270103</v>
      </c>
      <c r="M1447" t="s">
        <v>13539</v>
      </c>
      <c r="N1447">
        <v>270103008</v>
      </c>
      <c r="O1447" t="s">
        <v>13734</v>
      </c>
      <c r="P1447">
        <v>27605.354443541553</v>
      </c>
      <c r="Q1447">
        <v>42828.436338760075</v>
      </c>
      <c r="R1447">
        <v>17711.166975068856</v>
      </c>
    </row>
    <row r="1448" spans="1:18" x14ac:dyDescent="0.25">
      <c r="A1448">
        <v>13</v>
      </c>
      <c r="B1448">
        <v>13124</v>
      </c>
      <c r="C1448" t="s">
        <v>10679</v>
      </c>
      <c r="D1448" t="s">
        <v>1892</v>
      </c>
      <c r="E1448">
        <v>4</v>
      </c>
      <c r="F1448" t="s">
        <v>13829</v>
      </c>
      <c r="G1448">
        <v>1</v>
      </c>
      <c r="H1448" t="s">
        <v>8278</v>
      </c>
      <c r="I1448">
        <v>1</v>
      </c>
      <c r="J1448" t="s">
        <v>13769</v>
      </c>
      <c r="K1448" t="s">
        <v>13781</v>
      </c>
      <c r="L1448">
        <v>270103</v>
      </c>
      <c r="M1448" t="s">
        <v>13539</v>
      </c>
      <c r="N1448">
        <v>270103008</v>
      </c>
      <c r="O1448" t="s">
        <v>13734</v>
      </c>
      <c r="P1448">
        <v>928.81421094480413</v>
      </c>
      <c r="Q1448">
        <v>11184.507115440889</v>
      </c>
      <c r="R1448">
        <v>0</v>
      </c>
    </row>
    <row r="1449" spans="1:18" x14ac:dyDescent="0.25">
      <c r="A1449">
        <v>13</v>
      </c>
      <c r="B1449">
        <v>13124</v>
      </c>
      <c r="C1449" t="s">
        <v>10679</v>
      </c>
      <c r="D1449" t="s">
        <v>1892</v>
      </c>
      <c r="E1449">
        <v>4</v>
      </c>
      <c r="F1449" t="s">
        <v>13829</v>
      </c>
      <c r="G1449">
        <v>1</v>
      </c>
      <c r="H1449" t="s">
        <v>8278</v>
      </c>
      <c r="I1449">
        <v>1</v>
      </c>
      <c r="J1449" t="s">
        <v>13769</v>
      </c>
      <c r="K1449" t="s">
        <v>13782</v>
      </c>
      <c r="L1449">
        <v>270103</v>
      </c>
      <c r="M1449" t="s">
        <v>13539</v>
      </c>
      <c r="N1449">
        <v>270103008</v>
      </c>
      <c r="O1449" t="s">
        <v>13734</v>
      </c>
      <c r="P1449">
        <v>464.40710547240207</v>
      </c>
      <c r="Q1449">
        <v>0</v>
      </c>
      <c r="R1449">
        <v>0</v>
      </c>
    </row>
    <row r="1450" spans="1:18" x14ac:dyDescent="0.25">
      <c r="A1450">
        <v>13</v>
      </c>
      <c r="B1450">
        <v>13125</v>
      </c>
      <c r="C1450" t="s">
        <v>10679</v>
      </c>
      <c r="D1450" t="s">
        <v>1895</v>
      </c>
      <c r="E1450">
        <v>1</v>
      </c>
      <c r="F1450" t="s">
        <v>13826</v>
      </c>
      <c r="G1450">
        <v>1</v>
      </c>
      <c r="H1450" t="s">
        <v>8278</v>
      </c>
      <c r="I1450">
        <v>1</v>
      </c>
      <c r="J1450" t="s">
        <v>13769</v>
      </c>
      <c r="K1450" t="s">
        <v>13770</v>
      </c>
      <c r="L1450">
        <v>270103</v>
      </c>
      <c r="M1450" t="s">
        <v>13539</v>
      </c>
      <c r="N1450">
        <v>270103008</v>
      </c>
      <c r="O1450" t="s">
        <v>13734</v>
      </c>
      <c r="P1450">
        <v>21599.498851534769</v>
      </c>
      <c r="Q1450">
        <v>30081.071928539517</v>
      </c>
      <c r="R1450">
        <v>13602.522687821673</v>
      </c>
    </row>
    <row r="1451" spans="1:18" x14ac:dyDescent="0.25">
      <c r="A1451">
        <v>13</v>
      </c>
      <c r="B1451">
        <v>13125</v>
      </c>
      <c r="C1451" t="s">
        <v>10679</v>
      </c>
      <c r="D1451" t="s">
        <v>1895</v>
      </c>
      <c r="E1451">
        <v>1</v>
      </c>
      <c r="F1451" t="s">
        <v>13826</v>
      </c>
      <c r="G1451">
        <v>1</v>
      </c>
      <c r="H1451" t="s">
        <v>8278</v>
      </c>
      <c r="I1451">
        <v>1</v>
      </c>
      <c r="J1451" t="s">
        <v>13769</v>
      </c>
      <c r="K1451" t="s">
        <v>13771</v>
      </c>
      <c r="L1451">
        <v>270103</v>
      </c>
      <c r="M1451" t="s">
        <v>13539</v>
      </c>
      <c r="N1451">
        <v>270103008</v>
      </c>
      <c r="O1451" t="s">
        <v>13734</v>
      </c>
      <c r="P1451">
        <v>732.92963040300685</v>
      </c>
      <c r="Q1451">
        <v>14093.260794683485</v>
      </c>
      <c r="R1451">
        <v>4248.9567820430475</v>
      </c>
    </row>
    <row r="1452" spans="1:18" x14ac:dyDescent="0.25">
      <c r="A1452">
        <v>13</v>
      </c>
      <c r="B1452">
        <v>13125</v>
      </c>
      <c r="C1452" t="s">
        <v>10679</v>
      </c>
      <c r="D1452" t="s">
        <v>1895</v>
      </c>
      <c r="E1452">
        <v>2</v>
      </c>
      <c r="F1452" t="s">
        <v>13827</v>
      </c>
      <c r="G1452">
        <v>2</v>
      </c>
      <c r="H1452" t="s">
        <v>13773</v>
      </c>
      <c r="I1452">
        <v>1</v>
      </c>
      <c r="J1452" t="s">
        <v>13769</v>
      </c>
      <c r="K1452" t="s">
        <v>13774</v>
      </c>
      <c r="L1452">
        <v>270103</v>
      </c>
      <c r="M1452" t="s">
        <v>13539</v>
      </c>
      <c r="N1452">
        <v>270103008</v>
      </c>
      <c r="O1452" t="s">
        <v>13734</v>
      </c>
      <c r="P1452">
        <v>19343.808728335771</v>
      </c>
      <c r="Q1452">
        <v>24913.061181412642</v>
      </c>
      <c r="R1452">
        <v>11070.232451567455</v>
      </c>
    </row>
    <row r="1453" spans="1:18" x14ac:dyDescent="0.25">
      <c r="A1453">
        <v>13</v>
      </c>
      <c r="B1453">
        <v>13125</v>
      </c>
      <c r="C1453" t="s">
        <v>10679</v>
      </c>
      <c r="D1453" t="s">
        <v>1895</v>
      </c>
      <c r="E1453">
        <v>2</v>
      </c>
      <c r="F1453" t="s">
        <v>13827</v>
      </c>
      <c r="G1453">
        <v>2</v>
      </c>
      <c r="H1453" t="s">
        <v>13773</v>
      </c>
      <c r="I1453">
        <v>1</v>
      </c>
      <c r="J1453" t="s">
        <v>13769</v>
      </c>
      <c r="K1453" t="s">
        <v>13775</v>
      </c>
      <c r="L1453">
        <v>270103</v>
      </c>
      <c r="M1453" t="s">
        <v>13539</v>
      </c>
      <c r="N1453">
        <v>270103008</v>
      </c>
      <c r="O1453" t="s">
        <v>13734</v>
      </c>
      <c r="P1453">
        <v>2988.6197536020045</v>
      </c>
      <c r="Q1453">
        <v>19261.271541810358</v>
      </c>
      <c r="R1453">
        <v>6781.2470182972665</v>
      </c>
    </row>
    <row r="1454" spans="1:18" x14ac:dyDescent="0.25">
      <c r="A1454">
        <v>13</v>
      </c>
      <c r="B1454">
        <v>13125</v>
      </c>
      <c r="C1454" t="s">
        <v>10679</v>
      </c>
      <c r="D1454" t="s">
        <v>1895</v>
      </c>
      <c r="E1454">
        <v>3</v>
      </c>
      <c r="F1454" t="s">
        <v>13828</v>
      </c>
      <c r="G1454">
        <v>1</v>
      </c>
      <c r="H1454" t="s">
        <v>8278</v>
      </c>
      <c r="I1454">
        <v>1</v>
      </c>
      <c r="J1454" t="s">
        <v>13769</v>
      </c>
      <c r="K1454" t="s">
        <v>13777</v>
      </c>
      <c r="L1454">
        <v>270103</v>
      </c>
      <c r="M1454" t="s">
        <v>13539</v>
      </c>
      <c r="N1454">
        <v>270103008</v>
      </c>
      <c r="O1454" t="s">
        <v>13734</v>
      </c>
      <c r="P1454">
        <v>22332.428481937775</v>
      </c>
      <c r="Q1454">
        <v>41287.527435792093</v>
      </c>
      <c r="R1454">
        <v>16743.376967161366</v>
      </c>
    </row>
    <row r="1455" spans="1:18" x14ac:dyDescent="0.25">
      <c r="A1455">
        <v>13</v>
      </c>
      <c r="B1455">
        <v>13125</v>
      </c>
      <c r="C1455" t="s">
        <v>10679</v>
      </c>
      <c r="D1455" t="s">
        <v>1895</v>
      </c>
      <c r="E1455">
        <v>3</v>
      </c>
      <c r="F1455" t="s">
        <v>13828</v>
      </c>
      <c r="G1455">
        <v>1</v>
      </c>
      <c r="H1455" t="s">
        <v>8278</v>
      </c>
      <c r="I1455">
        <v>1</v>
      </c>
      <c r="J1455" t="s">
        <v>13769</v>
      </c>
      <c r="K1455" t="s">
        <v>13778</v>
      </c>
      <c r="L1455">
        <v>270103</v>
      </c>
      <c r="M1455" t="s">
        <v>13539</v>
      </c>
      <c r="N1455">
        <v>270103008</v>
      </c>
      <c r="O1455" t="s">
        <v>13734</v>
      </c>
      <c r="P1455">
        <v>0</v>
      </c>
      <c r="Q1455">
        <v>2886.8052874309064</v>
      </c>
      <c r="R1455">
        <v>1108.1025027033593</v>
      </c>
    </row>
    <row r="1456" spans="1:18" x14ac:dyDescent="0.25">
      <c r="A1456">
        <v>13</v>
      </c>
      <c r="B1456">
        <v>13125</v>
      </c>
      <c r="C1456" t="s">
        <v>10679</v>
      </c>
      <c r="D1456" t="s">
        <v>1895</v>
      </c>
      <c r="E1456">
        <v>4</v>
      </c>
      <c r="F1456" t="s">
        <v>13829</v>
      </c>
      <c r="G1456">
        <v>1</v>
      </c>
      <c r="H1456" t="s">
        <v>8278</v>
      </c>
      <c r="I1456">
        <v>1</v>
      </c>
      <c r="J1456" t="s">
        <v>13769</v>
      </c>
      <c r="K1456" t="s">
        <v>13780</v>
      </c>
      <c r="L1456">
        <v>270103</v>
      </c>
      <c r="M1456" t="s">
        <v>13539</v>
      </c>
      <c r="N1456">
        <v>270103008</v>
      </c>
      <c r="O1456" t="s">
        <v>13734</v>
      </c>
      <c r="P1456">
        <v>21599.498851534769</v>
      </c>
      <c r="Q1456">
        <v>30081.071928539517</v>
      </c>
      <c r="R1456">
        <v>13602.522687821673</v>
      </c>
    </row>
    <row r="1457" spans="1:18" x14ac:dyDescent="0.25">
      <c r="A1457">
        <v>13</v>
      </c>
      <c r="B1457">
        <v>13125</v>
      </c>
      <c r="C1457" t="s">
        <v>10679</v>
      </c>
      <c r="D1457" t="s">
        <v>1895</v>
      </c>
      <c r="E1457">
        <v>4</v>
      </c>
      <c r="F1457" t="s">
        <v>13829</v>
      </c>
      <c r="G1457">
        <v>1</v>
      </c>
      <c r="H1457" t="s">
        <v>8278</v>
      </c>
      <c r="I1457">
        <v>1</v>
      </c>
      <c r="J1457" t="s">
        <v>13769</v>
      </c>
      <c r="K1457" t="s">
        <v>13781</v>
      </c>
      <c r="L1457">
        <v>270103</v>
      </c>
      <c r="M1457" t="s">
        <v>13539</v>
      </c>
      <c r="N1457">
        <v>270103008</v>
      </c>
      <c r="O1457" t="s">
        <v>13734</v>
      </c>
      <c r="P1457">
        <v>732.92963040300685</v>
      </c>
      <c r="Q1457">
        <v>14093.260794683485</v>
      </c>
      <c r="R1457">
        <v>4248.9567820430475</v>
      </c>
    </row>
    <row r="1458" spans="1:18" x14ac:dyDescent="0.25">
      <c r="A1458">
        <v>13</v>
      </c>
      <c r="B1458">
        <v>13126</v>
      </c>
      <c r="C1458" t="s">
        <v>10679</v>
      </c>
      <c r="D1458" t="s">
        <v>1898</v>
      </c>
      <c r="E1458">
        <v>1</v>
      </c>
      <c r="F1458" t="s">
        <v>13826</v>
      </c>
      <c r="G1458">
        <v>1</v>
      </c>
      <c r="H1458" t="s">
        <v>8278</v>
      </c>
      <c r="I1458">
        <v>1</v>
      </c>
      <c r="J1458" t="s">
        <v>13769</v>
      </c>
      <c r="K1458" t="s">
        <v>13770</v>
      </c>
      <c r="L1458">
        <v>270103</v>
      </c>
      <c r="M1458" t="s">
        <v>13539</v>
      </c>
      <c r="N1458">
        <v>270103008</v>
      </c>
      <c r="O1458" t="s">
        <v>13734</v>
      </c>
      <c r="P1458">
        <v>31663.223140495869</v>
      </c>
      <c r="Q1458">
        <v>25818.57474120901</v>
      </c>
      <c r="R1458">
        <v>0</v>
      </c>
    </row>
    <row r="1459" spans="1:18" x14ac:dyDescent="0.25">
      <c r="A1459">
        <v>13</v>
      </c>
      <c r="B1459">
        <v>13126</v>
      </c>
      <c r="C1459" t="s">
        <v>10679</v>
      </c>
      <c r="D1459" t="s">
        <v>1898</v>
      </c>
      <c r="E1459">
        <v>2</v>
      </c>
      <c r="F1459" t="s">
        <v>13827</v>
      </c>
      <c r="G1459">
        <v>2</v>
      </c>
      <c r="H1459" t="s">
        <v>13773</v>
      </c>
      <c r="I1459">
        <v>1</v>
      </c>
      <c r="J1459" t="s">
        <v>13769</v>
      </c>
      <c r="K1459" t="s">
        <v>13774</v>
      </c>
      <c r="L1459">
        <v>270103</v>
      </c>
      <c r="M1459" t="s">
        <v>13539</v>
      </c>
      <c r="N1459">
        <v>270103008</v>
      </c>
      <c r="O1459" t="s">
        <v>13734</v>
      </c>
      <c r="P1459">
        <v>20320.069820461671</v>
      </c>
      <c r="Q1459">
        <v>23856.814966311747</v>
      </c>
      <c r="R1459">
        <v>0</v>
      </c>
    </row>
    <row r="1460" spans="1:18" x14ac:dyDescent="0.25">
      <c r="A1460">
        <v>13</v>
      </c>
      <c r="B1460">
        <v>13126</v>
      </c>
      <c r="C1460" t="s">
        <v>10679</v>
      </c>
      <c r="D1460" t="s">
        <v>1898</v>
      </c>
      <c r="E1460">
        <v>2</v>
      </c>
      <c r="F1460" t="s">
        <v>13827</v>
      </c>
      <c r="G1460">
        <v>2</v>
      </c>
      <c r="H1460" t="s">
        <v>13773</v>
      </c>
      <c r="I1460">
        <v>1</v>
      </c>
      <c r="J1460" t="s">
        <v>13769</v>
      </c>
      <c r="K1460" t="s">
        <v>13775</v>
      </c>
      <c r="L1460">
        <v>270103</v>
      </c>
      <c r="M1460" t="s">
        <v>13539</v>
      </c>
      <c r="N1460">
        <v>270103008</v>
      </c>
      <c r="O1460" t="s">
        <v>13734</v>
      </c>
      <c r="P1460">
        <v>11343.153320034198</v>
      </c>
      <c r="Q1460">
        <v>1961.7597748972685</v>
      </c>
      <c r="R1460">
        <v>0</v>
      </c>
    </row>
    <row r="1461" spans="1:18" x14ac:dyDescent="0.25">
      <c r="A1461">
        <v>13</v>
      </c>
      <c r="B1461">
        <v>13126</v>
      </c>
      <c r="C1461" t="s">
        <v>10679</v>
      </c>
      <c r="D1461" t="s">
        <v>1898</v>
      </c>
      <c r="E1461">
        <v>3</v>
      </c>
      <c r="F1461" t="s">
        <v>13828</v>
      </c>
      <c r="G1461">
        <v>1</v>
      </c>
      <c r="H1461" t="s">
        <v>8278</v>
      </c>
      <c r="I1461">
        <v>1</v>
      </c>
      <c r="J1461" t="s">
        <v>13769</v>
      </c>
      <c r="K1461" t="s">
        <v>13777</v>
      </c>
      <c r="L1461">
        <v>270103</v>
      </c>
      <c r="M1461" t="s">
        <v>13539</v>
      </c>
      <c r="N1461">
        <v>270103008</v>
      </c>
      <c r="O1461" t="s">
        <v>13734</v>
      </c>
      <c r="P1461">
        <v>31663.223140495869</v>
      </c>
      <c r="Q1461">
        <v>25818.57474120901</v>
      </c>
      <c r="R1461">
        <v>0</v>
      </c>
    </row>
    <row r="1462" spans="1:18" x14ac:dyDescent="0.25">
      <c r="A1462">
        <v>13</v>
      </c>
      <c r="B1462">
        <v>13126</v>
      </c>
      <c r="C1462" t="s">
        <v>10679</v>
      </c>
      <c r="D1462" t="s">
        <v>1898</v>
      </c>
      <c r="E1462">
        <v>4</v>
      </c>
      <c r="F1462" t="s">
        <v>13829</v>
      </c>
      <c r="G1462">
        <v>1</v>
      </c>
      <c r="H1462" t="s">
        <v>8278</v>
      </c>
      <c r="I1462">
        <v>1</v>
      </c>
      <c r="J1462" t="s">
        <v>13769</v>
      </c>
      <c r="K1462" t="s">
        <v>13780</v>
      </c>
      <c r="L1462">
        <v>270103</v>
      </c>
      <c r="M1462" t="s">
        <v>13539</v>
      </c>
      <c r="N1462">
        <v>270103008</v>
      </c>
      <c r="O1462" t="s">
        <v>13734</v>
      </c>
      <c r="P1462">
        <v>31663.223140495869</v>
      </c>
      <c r="Q1462">
        <v>25818.57474120901</v>
      </c>
      <c r="R1462">
        <v>0</v>
      </c>
    </row>
    <row r="1463" spans="1:18" x14ac:dyDescent="0.25">
      <c r="A1463">
        <v>13</v>
      </c>
      <c r="B1463">
        <v>13127</v>
      </c>
      <c r="C1463" t="s">
        <v>10679</v>
      </c>
      <c r="D1463" t="s">
        <v>1901</v>
      </c>
      <c r="E1463">
        <v>1</v>
      </c>
      <c r="F1463" t="s">
        <v>13826</v>
      </c>
      <c r="G1463">
        <v>1</v>
      </c>
      <c r="H1463" t="s">
        <v>8278</v>
      </c>
      <c r="I1463">
        <v>1</v>
      </c>
      <c r="J1463" t="s">
        <v>13769</v>
      </c>
      <c r="K1463" t="s">
        <v>13770</v>
      </c>
      <c r="L1463">
        <v>270103</v>
      </c>
      <c r="M1463" t="s">
        <v>13539</v>
      </c>
      <c r="N1463">
        <v>270103008</v>
      </c>
      <c r="O1463" t="s">
        <v>13734</v>
      </c>
      <c r="P1463">
        <v>32530.545037512573</v>
      </c>
      <c r="Q1463">
        <v>14816.689587297105</v>
      </c>
      <c r="R1463">
        <v>16666.177796242984</v>
      </c>
    </row>
    <row r="1464" spans="1:18" x14ac:dyDescent="0.25">
      <c r="A1464">
        <v>13</v>
      </c>
      <c r="B1464">
        <v>13127</v>
      </c>
      <c r="C1464" t="s">
        <v>10679</v>
      </c>
      <c r="D1464" t="s">
        <v>1901</v>
      </c>
      <c r="E1464">
        <v>1</v>
      </c>
      <c r="F1464" t="s">
        <v>13826</v>
      </c>
      <c r="G1464">
        <v>1</v>
      </c>
      <c r="H1464" t="s">
        <v>8278</v>
      </c>
      <c r="I1464">
        <v>1</v>
      </c>
      <c r="J1464" t="s">
        <v>13769</v>
      </c>
      <c r="K1464" t="s">
        <v>13771</v>
      </c>
      <c r="L1464">
        <v>270103</v>
      </c>
      <c r="M1464" t="s">
        <v>13539</v>
      </c>
      <c r="N1464">
        <v>270103008</v>
      </c>
      <c r="O1464" t="s">
        <v>13734</v>
      </c>
      <c r="P1464">
        <v>0</v>
      </c>
      <c r="Q1464">
        <v>3716.6594433752616</v>
      </c>
      <c r="R1464">
        <v>8694.7332538410355</v>
      </c>
    </row>
    <row r="1465" spans="1:18" x14ac:dyDescent="0.25">
      <c r="A1465">
        <v>13</v>
      </c>
      <c r="B1465">
        <v>13127</v>
      </c>
      <c r="C1465" t="s">
        <v>10679</v>
      </c>
      <c r="D1465" t="s">
        <v>1901</v>
      </c>
      <c r="E1465">
        <v>2</v>
      </c>
      <c r="F1465" t="s">
        <v>13827</v>
      </c>
      <c r="G1465">
        <v>2</v>
      </c>
      <c r="H1465" t="s">
        <v>13773</v>
      </c>
      <c r="I1465">
        <v>1</v>
      </c>
      <c r="J1465" t="s">
        <v>13769</v>
      </c>
      <c r="K1465" t="s">
        <v>13774</v>
      </c>
      <c r="L1465">
        <v>270103</v>
      </c>
      <c r="M1465" t="s">
        <v>13539</v>
      </c>
      <c r="N1465">
        <v>270103008</v>
      </c>
      <c r="O1465" t="s">
        <v>13734</v>
      </c>
      <c r="P1465">
        <v>24035.59690160878</v>
      </c>
      <c r="Q1465">
        <v>12620.62488566387</v>
      </c>
      <c r="R1465">
        <v>5588.6360985815054</v>
      </c>
    </row>
    <row r="1466" spans="1:18" x14ac:dyDescent="0.25">
      <c r="A1466">
        <v>13</v>
      </c>
      <c r="B1466">
        <v>13127</v>
      </c>
      <c r="C1466" t="s">
        <v>10679</v>
      </c>
      <c r="D1466" t="s">
        <v>1901</v>
      </c>
      <c r="E1466">
        <v>2</v>
      </c>
      <c r="F1466" t="s">
        <v>13827</v>
      </c>
      <c r="G1466">
        <v>2</v>
      </c>
      <c r="H1466" t="s">
        <v>13773</v>
      </c>
      <c r="I1466">
        <v>1</v>
      </c>
      <c r="J1466" t="s">
        <v>13769</v>
      </c>
      <c r="K1466" t="s">
        <v>13775</v>
      </c>
      <c r="L1466">
        <v>270103</v>
      </c>
      <c r="M1466" t="s">
        <v>13539</v>
      </c>
      <c r="N1466">
        <v>270103008</v>
      </c>
      <c r="O1466" t="s">
        <v>13734</v>
      </c>
      <c r="P1466">
        <v>8494.9481359037927</v>
      </c>
      <c r="Q1466">
        <v>5912.7241450084994</v>
      </c>
      <c r="R1466">
        <v>19772.274951502513</v>
      </c>
    </row>
    <row r="1467" spans="1:18" x14ac:dyDescent="0.25">
      <c r="A1467">
        <v>13</v>
      </c>
      <c r="B1467">
        <v>13127</v>
      </c>
      <c r="C1467" t="s">
        <v>10679</v>
      </c>
      <c r="D1467" t="s">
        <v>1901</v>
      </c>
      <c r="E1467">
        <v>3</v>
      </c>
      <c r="F1467" t="s">
        <v>13828</v>
      </c>
      <c r="G1467">
        <v>1</v>
      </c>
      <c r="H1467" t="s">
        <v>8278</v>
      </c>
      <c r="I1467">
        <v>1</v>
      </c>
      <c r="J1467" t="s">
        <v>13769</v>
      </c>
      <c r="K1467" t="s">
        <v>13777</v>
      </c>
      <c r="L1467">
        <v>270103</v>
      </c>
      <c r="M1467" t="s">
        <v>13539</v>
      </c>
      <c r="N1467">
        <v>270103008</v>
      </c>
      <c r="O1467" t="s">
        <v>13734</v>
      </c>
      <c r="P1467">
        <v>32530.545037512573</v>
      </c>
      <c r="Q1467">
        <v>18533.349030672369</v>
      </c>
      <c r="R1467">
        <v>18150.997256053739</v>
      </c>
    </row>
    <row r="1468" spans="1:18" x14ac:dyDescent="0.25">
      <c r="A1468">
        <v>13</v>
      </c>
      <c r="B1468">
        <v>13127</v>
      </c>
      <c r="C1468" t="s">
        <v>10679</v>
      </c>
      <c r="D1468" t="s">
        <v>1901</v>
      </c>
      <c r="E1468">
        <v>3</v>
      </c>
      <c r="F1468" t="s">
        <v>13828</v>
      </c>
      <c r="G1468">
        <v>1</v>
      </c>
      <c r="H1468" t="s">
        <v>8278</v>
      </c>
      <c r="I1468">
        <v>1</v>
      </c>
      <c r="J1468" t="s">
        <v>13769</v>
      </c>
      <c r="K1468" t="s">
        <v>13778</v>
      </c>
      <c r="L1468">
        <v>270103</v>
      </c>
      <c r="M1468" t="s">
        <v>13539</v>
      </c>
      <c r="N1468">
        <v>270103008</v>
      </c>
      <c r="O1468" t="s">
        <v>13734</v>
      </c>
      <c r="P1468">
        <v>0</v>
      </c>
      <c r="Q1468">
        <v>0</v>
      </c>
      <c r="R1468">
        <v>7209.9137940302799</v>
      </c>
    </row>
    <row r="1469" spans="1:18" x14ac:dyDescent="0.25">
      <c r="A1469">
        <v>13</v>
      </c>
      <c r="B1469">
        <v>13127</v>
      </c>
      <c r="C1469" t="s">
        <v>10679</v>
      </c>
      <c r="D1469" t="s">
        <v>1901</v>
      </c>
      <c r="E1469">
        <v>4</v>
      </c>
      <c r="F1469" t="s">
        <v>13829</v>
      </c>
      <c r="G1469">
        <v>1</v>
      </c>
      <c r="H1469" t="s">
        <v>8278</v>
      </c>
      <c r="I1469">
        <v>1</v>
      </c>
      <c r="J1469" t="s">
        <v>13769</v>
      </c>
      <c r="K1469" t="s">
        <v>13780</v>
      </c>
      <c r="L1469">
        <v>270103</v>
      </c>
      <c r="M1469" t="s">
        <v>13539</v>
      </c>
      <c r="N1469">
        <v>270103008</v>
      </c>
      <c r="O1469" t="s">
        <v>13734</v>
      </c>
      <c r="P1469">
        <v>32530.545037512573</v>
      </c>
      <c r="Q1469">
        <v>14816.689587297105</v>
      </c>
      <c r="R1469">
        <v>16666.177796242984</v>
      </c>
    </row>
    <row r="1470" spans="1:18" x14ac:dyDescent="0.25">
      <c r="A1470">
        <v>13</v>
      </c>
      <c r="B1470">
        <v>13127</v>
      </c>
      <c r="C1470" t="s">
        <v>10679</v>
      </c>
      <c r="D1470" t="s">
        <v>1901</v>
      </c>
      <c r="E1470">
        <v>4</v>
      </c>
      <c r="F1470" t="s">
        <v>13829</v>
      </c>
      <c r="G1470">
        <v>1</v>
      </c>
      <c r="H1470" t="s">
        <v>8278</v>
      </c>
      <c r="I1470">
        <v>1</v>
      </c>
      <c r="J1470" t="s">
        <v>13769</v>
      </c>
      <c r="K1470" t="s">
        <v>13781</v>
      </c>
      <c r="L1470">
        <v>270103</v>
      </c>
      <c r="M1470" t="s">
        <v>13539</v>
      </c>
      <c r="N1470">
        <v>270103008</v>
      </c>
      <c r="O1470" t="s">
        <v>13734</v>
      </c>
      <c r="P1470">
        <v>0</v>
      </c>
      <c r="Q1470">
        <v>3716.6594433752616</v>
      </c>
      <c r="R1470">
        <v>8694.7332538410355</v>
      </c>
    </row>
    <row r="1471" spans="1:18" x14ac:dyDescent="0.25">
      <c r="A1471">
        <v>13</v>
      </c>
      <c r="B1471">
        <v>13128</v>
      </c>
      <c r="C1471" t="s">
        <v>10679</v>
      </c>
      <c r="D1471" t="s">
        <v>1904</v>
      </c>
      <c r="E1471">
        <v>1</v>
      </c>
      <c r="F1471" t="s">
        <v>13826</v>
      </c>
      <c r="G1471">
        <v>1</v>
      </c>
      <c r="H1471" t="s">
        <v>8278</v>
      </c>
      <c r="I1471">
        <v>1</v>
      </c>
      <c r="J1471" t="s">
        <v>13769</v>
      </c>
      <c r="K1471" t="s">
        <v>13770</v>
      </c>
      <c r="L1471">
        <v>270103</v>
      </c>
      <c r="M1471" t="s">
        <v>13539</v>
      </c>
      <c r="N1471">
        <v>270103008</v>
      </c>
      <c r="O1471" t="s">
        <v>13734</v>
      </c>
      <c r="P1471">
        <v>10861.732522593922</v>
      </c>
      <c r="Q1471">
        <v>36014.791833099669</v>
      </c>
      <c r="R1471">
        <v>20337.993530749431</v>
      </c>
    </row>
    <row r="1472" spans="1:18" x14ac:dyDescent="0.25">
      <c r="A1472">
        <v>13</v>
      </c>
      <c r="B1472">
        <v>13128</v>
      </c>
      <c r="C1472" t="s">
        <v>10679</v>
      </c>
      <c r="D1472" t="s">
        <v>1904</v>
      </c>
      <c r="E1472">
        <v>1</v>
      </c>
      <c r="F1472" t="s">
        <v>13826</v>
      </c>
      <c r="G1472">
        <v>1</v>
      </c>
      <c r="H1472" t="s">
        <v>8278</v>
      </c>
      <c r="I1472">
        <v>1</v>
      </c>
      <c r="J1472" t="s">
        <v>13769</v>
      </c>
      <c r="K1472" t="s">
        <v>13771</v>
      </c>
      <c r="L1472">
        <v>270103</v>
      </c>
      <c r="M1472" t="s">
        <v>13539</v>
      </c>
      <c r="N1472">
        <v>270103008</v>
      </c>
      <c r="O1472" t="s">
        <v>13734</v>
      </c>
      <c r="P1472">
        <v>19550.319345192507</v>
      </c>
      <c r="Q1472">
        <v>13740.32707364282</v>
      </c>
      <c r="R1472">
        <v>12472.680526690034</v>
      </c>
    </row>
    <row r="1473" spans="1:18" x14ac:dyDescent="0.25">
      <c r="A1473">
        <v>13</v>
      </c>
      <c r="B1473">
        <v>13128</v>
      </c>
      <c r="C1473" t="s">
        <v>10679</v>
      </c>
      <c r="D1473" t="s">
        <v>1904</v>
      </c>
      <c r="E1473">
        <v>2</v>
      </c>
      <c r="F1473" t="s">
        <v>13827</v>
      </c>
      <c r="G1473">
        <v>2</v>
      </c>
      <c r="H1473" t="s">
        <v>13773</v>
      </c>
      <c r="I1473">
        <v>1</v>
      </c>
      <c r="J1473" t="s">
        <v>13769</v>
      </c>
      <c r="K1473" t="s">
        <v>13774</v>
      </c>
      <c r="L1473">
        <v>270103</v>
      </c>
      <c r="M1473" t="s">
        <v>13539</v>
      </c>
      <c r="N1473">
        <v>270103008</v>
      </c>
      <c r="O1473" t="s">
        <v>13734</v>
      </c>
      <c r="P1473">
        <v>8689.2528188290453</v>
      </c>
      <c r="Q1473">
        <v>28666.456599051937</v>
      </c>
      <c r="R1473">
        <v>18922.622075719592</v>
      </c>
    </row>
    <row r="1474" spans="1:18" x14ac:dyDescent="0.25">
      <c r="A1474">
        <v>13</v>
      </c>
      <c r="B1474">
        <v>13128</v>
      </c>
      <c r="C1474" t="s">
        <v>10679</v>
      </c>
      <c r="D1474" t="s">
        <v>1904</v>
      </c>
      <c r="E1474">
        <v>2</v>
      </c>
      <c r="F1474" t="s">
        <v>13827</v>
      </c>
      <c r="G1474">
        <v>2</v>
      </c>
      <c r="H1474" t="s">
        <v>13773</v>
      </c>
      <c r="I1474">
        <v>1</v>
      </c>
      <c r="J1474" t="s">
        <v>13769</v>
      </c>
      <c r="K1474" t="s">
        <v>13775</v>
      </c>
      <c r="L1474">
        <v>270103</v>
      </c>
      <c r="M1474" t="s">
        <v>13539</v>
      </c>
      <c r="N1474">
        <v>270103008</v>
      </c>
      <c r="O1474" t="s">
        <v>13734</v>
      </c>
      <c r="P1474">
        <v>21722.799048957382</v>
      </c>
      <c r="Q1474">
        <v>21088.662307690542</v>
      </c>
      <c r="R1474">
        <v>13888.051981719873</v>
      </c>
    </row>
    <row r="1475" spans="1:18" x14ac:dyDescent="0.25">
      <c r="A1475">
        <v>13</v>
      </c>
      <c r="B1475">
        <v>13128</v>
      </c>
      <c r="C1475" t="s">
        <v>10679</v>
      </c>
      <c r="D1475" t="s">
        <v>1904</v>
      </c>
      <c r="E1475">
        <v>3</v>
      </c>
      <c r="F1475" t="s">
        <v>13828</v>
      </c>
      <c r="G1475">
        <v>1</v>
      </c>
      <c r="H1475" t="s">
        <v>8278</v>
      </c>
      <c r="I1475">
        <v>1</v>
      </c>
      <c r="J1475" t="s">
        <v>13769</v>
      </c>
      <c r="K1475" t="s">
        <v>13777</v>
      </c>
      <c r="L1475">
        <v>270103</v>
      </c>
      <c r="M1475" t="s">
        <v>13539</v>
      </c>
      <c r="N1475">
        <v>270103008</v>
      </c>
      <c r="O1475" t="s">
        <v>13734</v>
      </c>
      <c r="P1475">
        <v>30412.051867786427</v>
      </c>
      <c r="Q1475">
        <v>45717.635571833431</v>
      </c>
      <c r="R1475">
        <v>32810.67405743945</v>
      </c>
    </row>
    <row r="1476" spans="1:18" x14ac:dyDescent="0.25">
      <c r="A1476">
        <v>13</v>
      </c>
      <c r="B1476">
        <v>13128</v>
      </c>
      <c r="C1476" t="s">
        <v>10679</v>
      </c>
      <c r="D1476" t="s">
        <v>1904</v>
      </c>
      <c r="E1476">
        <v>3</v>
      </c>
      <c r="F1476" t="s">
        <v>13828</v>
      </c>
      <c r="G1476">
        <v>1</v>
      </c>
      <c r="H1476" t="s">
        <v>8278</v>
      </c>
      <c r="I1476">
        <v>1</v>
      </c>
      <c r="J1476" t="s">
        <v>13769</v>
      </c>
      <c r="K1476" t="s">
        <v>13778</v>
      </c>
      <c r="L1476">
        <v>270103</v>
      </c>
      <c r="M1476" t="s">
        <v>13539</v>
      </c>
      <c r="N1476">
        <v>270103008</v>
      </c>
      <c r="O1476" t="s">
        <v>13734</v>
      </c>
      <c r="P1476">
        <v>0</v>
      </c>
      <c r="Q1476">
        <v>4037.4833349090513</v>
      </c>
      <c r="R1476">
        <v>0</v>
      </c>
    </row>
    <row r="1477" spans="1:18" x14ac:dyDescent="0.25">
      <c r="A1477">
        <v>13</v>
      </c>
      <c r="B1477">
        <v>13128</v>
      </c>
      <c r="C1477" t="s">
        <v>10679</v>
      </c>
      <c r="D1477" t="s">
        <v>1904</v>
      </c>
      <c r="E1477">
        <v>4</v>
      </c>
      <c r="F1477" t="s">
        <v>13829</v>
      </c>
      <c r="G1477">
        <v>1</v>
      </c>
      <c r="H1477" t="s">
        <v>8278</v>
      </c>
      <c r="I1477">
        <v>1</v>
      </c>
      <c r="J1477" t="s">
        <v>13769</v>
      </c>
      <c r="K1477" t="s">
        <v>13780</v>
      </c>
      <c r="L1477">
        <v>270103</v>
      </c>
      <c r="M1477" t="s">
        <v>13539</v>
      </c>
      <c r="N1477">
        <v>270103008</v>
      </c>
      <c r="O1477" t="s">
        <v>13734</v>
      </c>
      <c r="P1477">
        <v>10861.732522593922</v>
      </c>
      <c r="Q1477">
        <v>39021.5032747941</v>
      </c>
      <c r="R1477">
        <v>20337.993530749431</v>
      </c>
    </row>
    <row r="1478" spans="1:18" x14ac:dyDescent="0.25">
      <c r="A1478">
        <v>13</v>
      </c>
      <c r="B1478">
        <v>13128</v>
      </c>
      <c r="C1478" t="s">
        <v>10679</v>
      </c>
      <c r="D1478" t="s">
        <v>1904</v>
      </c>
      <c r="E1478">
        <v>4</v>
      </c>
      <c r="F1478" t="s">
        <v>13829</v>
      </c>
      <c r="G1478">
        <v>1</v>
      </c>
      <c r="H1478" t="s">
        <v>8278</v>
      </c>
      <c r="I1478">
        <v>1</v>
      </c>
      <c r="J1478" t="s">
        <v>13769</v>
      </c>
      <c r="K1478" t="s">
        <v>13781</v>
      </c>
      <c r="L1478">
        <v>270103</v>
      </c>
      <c r="M1478" t="s">
        <v>13539</v>
      </c>
      <c r="N1478">
        <v>270103008</v>
      </c>
      <c r="O1478" t="s">
        <v>13734</v>
      </c>
      <c r="P1478">
        <v>19550.319345192507</v>
      </c>
      <c r="Q1478">
        <v>10733.615631948387</v>
      </c>
      <c r="R1478">
        <v>12472.680526690034</v>
      </c>
    </row>
    <row r="1479" spans="1:18" x14ac:dyDescent="0.25">
      <c r="A1479">
        <v>13</v>
      </c>
      <c r="B1479">
        <v>13129</v>
      </c>
      <c r="C1479" t="s">
        <v>10679</v>
      </c>
      <c r="D1479" t="s">
        <v>1907</v>
      </c>
      <c r="E1479">
        <v>1</v>
      </c>
      <c r="F1479" t="s">
        <v>13826</v>
      </c>
      <c r="G1479">
        <v>1</v>
      </c>
      <c r="H1479" t="s">
        <v>8278</v>
      </c>
      <c r="I1479">
        <v>1</v>
      </c>
      <c r="J1479" t="s">
        <v>13769</v>
      </c>
      <c r="K1479" t="s">
        <v>13770</v>
      </c>
      <c r="L1479">
        <v>270103</v>
      </c>
      <c r="M1479" t="s">
        <v>13539</v>
      </c>
      <c r="N1479">
        <v>270103008</v>
      </c>
      <c r="O1479" t="s">
        <v>13734</v>
      </c>
      <c r="P1479">
        <v>26893.34159058673</v>
      </c>
      <c r="Q1479">
        <v>10139.606577608718</v>
      </c>
      <c r="R1479">
        <v>11358.329611268711</v>
      </c>
    </row>
    <row r="1480" spans="1:18" x14ac:dyDescent="0.25">
      <c r="A1480">
        <v>13</v>
      </c>
      <c r="B1480">
        <v>13129</v>
      </c>
      <c r="C1480" t="s">
        <v>10679</v>
      </c>
      <c r="D1480" t="s">
        <v>1907</v>
      </c>
      <c r="E1480">
        <v>1</v>
      </c>
      <c r="F1480" t="s">
        <v>13826</v>
      </c>
      <c r="G1480">
        <v>1</v>
      </c>
      <c r="H1480" t="s">
        <v>8278</v>
      </c>
      <c r="I1480">
        <v>1</v>
      </c>
      <c r="J1480" t="s">
        <v>13769</v>
      </c>
      <c r="K1480" t="s">
        <v>13771</v>
      </c>
      <c r="L1480">
        <v>270103</v>
      </c>
      <c r="M1480" t="s">
        <v>13539</v>
      </c>
      <c r="N1480">
        <v>270103008</v>
      </c>
      <c r="O1480" t="s">
        <v>13734</v>
      </c>
      <c r="P1480">
        <v>3055.5167109495173</v>
      </c>
      <c r="Q1480">
        <v>0</v>
      </c>
      <c r="R1480">
        <v>1305.2502119323401</v>
      </c>
    </row>
    <row r="1481" spans="1:18" x14ac:dyDescent="0.25">
      <c r="A1481">
        <v>13</v>
      </c>
      <c r="B1481">
        <v>13129</v>
      </c>
      <c r="C1481" t="s">
        <v>10679</v>
      </c>
      <c r="D1481" t="s">
        <v>1907</v>
      </c>
      <c r="E1481">
        <v>2</v>
      </c>
      <c r="F1481" t="s">
        <v>13827</v>
      </c>
      <c r="G1481">
        <v>2</v>
      </c>
      <c r="H1481" t="s">
        <v>13773</v>
      </c>
      <c r="I1481">
        <v>1</v>
      </c>
      <c r="J1481" t="s">
        <v>13769</v>
      </c>
      <c r="K1481" t="s">
        <v>13774</v>
      </c>
      <c r="L1481">
        <v>270103</v>
      </c>
      <c r="M1481" t="s">
        <v>13539</v>
      </c>
      <c r="N1481">
        <v>270103008</v>
      </c>
      <c r="O1481" t="s">
        <v>13734</v>
      </c>
      <c r="P1481">
        <v>9245.4601754000432</v>
      </c>
      <c r="Q1481">
        <v>4702.0956811843189</v>
      </c>
      <c r="R1481">
        <v>2803.0287343231253</v>
      </c>
    </row>
    <row r="1482" spans="1:18" x14ac:dyDescent="0.25">
      <c r="A1482">
        <v>13</v>
      </c>
      <c r="B1482">
        <v>13129</v>
      </c>
      <c r="C1482" t="s">
        <v>10679</v>
      </c>
      <c r="D1482" t="s">
        <v>1907</v>
      </c>
      <c r="E1482">
        <v>2</v>
      </c>
      <c r="F1482" t="s">
        <v>13827</v>
      </c>
      <c r="G1482">
        <v>2</v>
      </c>
      <c r="H1482" t="s">
        <v>13773</v>
      </c>
      <c r="I1482">
        <v>1</v>
      </c>
      <c r="J1482" t="s">
        <v>13769</v>
      </c>
      <c r="K1482" t="s">
        <v>13775</v>
      </c>
      <c r="L1482">
        <v>270103</v>
      </c>
      <c r="M1482" t="s">
        <v>13539</v>
      </c>
      <c r="N1482">
        <v>270103008</v>
      </c>
      <c r="O1482" t="s">
        <v>13734</v>
      </c>
      <c r="P1482">
        <v>20703.398126136206</v>
      </c>
      <c r="Q1482">
        <v>5437.5108964243991</v>
      </c>
      <c r="R1482">
        <v>9860.5510888779281</v>
      </c>
    </row>
    <row r="1483" spans="1:18" x14ac:dyDescent="0.25">
      <c r="A1483">
        <v>13</v>
      </c>
      <c r="B1483">
        <v>13129</v>
      </c>
      <c r="C1483" t="s">
        <v>10679</v>
      </c>
      <c r="D1483" t="s">
        <v>1907</v>
      </c>
      <c r="E1483">
        <v>3</v>
      </c>
      <c r="F1483" t="s">
        <v>13828</v>
      </c>
      <c r="G1483">
        <v>1</v>
      </c>
      <c r="H1483" t="s">
        <v>8278</v>
      </c>
      <c r="I1483">
        <v>1</v>
      </c>
      <c r="J1483" t="s">
        <v>13769</v>
      </c>
      <c r="K1483" t="s">
        <v>13777</v>
      </c>
      <c r="L1483">
        <v>270103</v>
      </c>
      <c r="M1483" t="s">
        <v>13539</v>
      </c>
      <c r="N1483">
        <v>270103008</v>
      </c>
      <c r="O1483" t="s">
        <v>13734</v>
      </c>
      <c r="P1483">
        <v>29948.858301536249</v>
      </c>
      <c r="Q1483">
        <v>10139.606577608718</v>
      </c>
      <c r="R1483">
        <v>12663.579823201051</v>
      </c>
    </row>
    <row r="1484" spans="1:18" x14ac:dyDescent="0.25">
      <c r="A1484">
        <v>13</v>
      </c>
      <c r="B1484">
        <v>13129</v>
      </c>
      <c r="C1484" t="s">
        <v>10679</v>
      </c>
      <c r="D1484" t="s">
        <v>1907</v>
      </c>
      <c r="E1484">
        <v>4</v>
      </c>
      <c r="F1484" t="s">
        <v>13829</v>
      </c>
      <c r="G1484">
        <v>1</v>
      </c>
      <c r="H1484" t="s">
        <v>8278</v>
      </c>
      <c r="I1484">
        <v>1</v>
      </c>
      <c r="J1484" t="s">
        <v>13769</v>
      </c>
      <c r="K1484" t="s">
        <v>13780</v>
      </c>
      <c r="L1484">
        <v>270103</v>
      </c>
      <c r="M1484" t="s">
        <v>13539</v>
      </c>
      <c r="N1484">
        <v>270103008</v>
      </c>
      <c r="O1484" t="s">
        <v>13734</v>
      </c>
      <c r="P1484">
        <v>26893.34159058673</v>
      </c>
      <c r="Q1484">
        <v>10139.606577608718</v>
      </c>
      <c r="R1484">
        <v>11358.329611268711</v>
      </c>
    </row>
    <row r="1485" spans="1:18" x14ac:dyDescent="0.25">
      <c r="A1485">
        <v>13</v>
      </c>
      <c r="B1485">
        <v>13129</v>
      </c>
      <c r="C1485" t="s">
        <v>10679</v>
      </c>
      <c r="D1485" t="s">
        <v>1907</v>
      </c>
      <c r="E1485">
        <v>4</v>
      </c>
      <c r="F1485" t="s">
        <v>13829</v>
      </c>
      <c r="G1485">
        <v>1</v>
      </c>
      <c r="H1485" t="s">
        <v>8278</v>
      </c>
      <c r="I1485">
        <v>1</v>
      </c>
      <c r="J1485" t="s">
        <v>13769</v>
      </c>
      <c r="K1485" t="s">
        <v>13781</v>
      </c>
      <c r="L1485">
        <v>270103</v>
      </c>
      <c r="M1485" t="s">
        <v>13539</v>
      </c>
      <c r="N1485">
        <v>270103008</v>
      </c>
      <c r="O1485" t="s">
        <v>13734</v>
      </c>
      <c r="P1485">
        <v>3055.5167109495173</v>
      </c>
      <c r="Q1485">
        <v>0</v>
      </c>
      <c r="R1485">
        <v>1305.2502119323401</v>
      </c>
    </row>
    <row r="1486" spans="1:18" x14ac:dyDescent="0.25">
      <c r="A1486">
        <v>13</v>
      </c>
      <c r="B1486">
        <v>13130</v>
      </c>
      <c r="C1486" t="s">
        <v>10679</v>
      </c>
      <c r="D1486" t="s">
        <v>1029</v>
      </c>
      <c r="E1486">
        <v>1</v>
      </c>
      <c r="F1486" t="s">
        <v>13826</v>
      </c>
      <c r="G1486">
        <v>1</v>
      </c>
      <c r="H1486" t="s">
        <v>8278</v>
      </c>
      <c r="I1486">
        <v>1</v>
      </c>
      <c r="J1486" t="s">
        <v>13769</v>
      </c>
      <c r="K1486" t="s">
        <v>13770</v>
      </c>
      <c r="L1486">
        <v>270103</v>
      </c>
      <c r="M1486" t="s">
        <v>13539</v>
      </c>
      <c r="N1486">
        <v>270103008</v>
      </c>
      <c r="O1486" t="s">
        <v>13734</v>
      </c>
      <c r="P1486">
        <v>19282.162375067699</v>
      </c>
      <c r="Q1486">
        <v>30641.672476897929</v>
      </c>
      <c r="R1486">
        <v>15546.535152231381</v>
      </c>
    </row>
    <row r="1487" spans="1:18" x14ac:dyDescent="0.25">
      <c r="A1487">
        <v>13</v>
      </c>
      <c r="B1487">
        <v>13130</v>
      </c>
      <c r="C1487" t="s">
        <v>10679</v>
      </c>
      <c r="D1487" t="s">
        <v>1029</v>
      </c>
      <c r="E1487">
        <v>1</v>
      </c>
      <c r="F1487" t="s">
        <v>13826</v>
      </c>
      <c r="G1487">
        <v>1</v>
      </c>
      <c r="H1487" t="s">
        <v>8278</v>
      </c>
      <c r="I1487">
        <v>1</v>
      </c>
      <c r="J1487" t="s">
        <v>13769</v>
      </c>
      <c r="K1487" t="s">
        <v>13771</v>
      </c>
      <c r="L1487">
        <v>270103</v>
      </c>
      <c r="M1487" t="s">
        <v>13539</v>
      </c>
      <c r="N1487">
        <v>270103008</v>
      </c>
      <c r="O1487" t="s">
        <v>13734</v>
      </c>
      <c r="P1487">
        <v>7661.8581064447835</v>
      </c>
      <c r="Q1487">
        <v>13820.815087083294</v>
      </c>
      <c r="R1487">
        <v>5998.2855500593541</v>
      </c>
    </row>
    <row r="1488" spans="1:18" x14ac:dyDescent="0.25">
      <c r="A1488">
        <v>13</v>
      </c>
      <c r="B1488">
        <v>13130</v>
      </c>
      <c r="C1488" t="s">
        <v>10679</v>
      </c>
      <c r="D1488" t="s">
        <v>1029</v>
      </c>
      <c r="E1488">
        <v>2</v>
      </c>
      <c r="F1488" t="s">
        <v>13827</v>
      </c>
      <c r="G1488">
        <v>2</v>
      </c>
      <c r="H1488" t="s">
        <v>13773</v>
      </c>
      <c r="I1488">
        <v>1</v>
      </c>
      <c r="J1488" t="s">
        <v>13769</v>
      </c>
      <c r="K1488" t="s">
        <v>13774</v>
      </c>
      <c r="L1488">
        <v>270103</v>
      </c>
      <c r="M1488" t="s">
        <v>13539</v>
      </c>
      <c r="N1488">
        <v>270103008</v>
      </c>
      <c r="O1488" t="s">
        <v>13734</v>
      </c>
      <c r="P1488">
        <v>17238.934567475753</v>
      </c>
      <c r="Q1488">
        <v>19969.418106768109</v>
      </c>
      <c r="R1488">
        <v>13835.577964613976</v>
      </c>
    </row>
    <row r="1489" spans="1:18" x14ac:dyDescent="0.25">
      <c r="A1489">
        <v>13</v>
      </c>
      <c r="B1489">
        <v>13130</v>
      </c>
      <c r="C1489" t="s">
        <v>10679</v>
      </c>
      <c r="D1489" t="s">
        <v>1029</v>
      </c>
      <c r="E1489">
        <v>2</v>
      </c>
      <c r="F1489" t="s">
        <v>13827</v>
      </c>
      <c r="G1489">
        <v>2</v>
      </c>
      <c r="H1489" t="s">
        <v>13773</v>
      </c>
      <c r="I1489">
        <v>1</v>
      </c>
      <c r="J1489" t="s">
        <v>13769</v>
      </c>
      <c r="K1489" t="s">
        <v>13775</v>
      </c>
      <c r="L1489">
        <v>270103</v>
      </c>
      <c r="M1489" t="s">
        <v>13539</v>
      </c>
      <c r="N1489">
        <v>270103008</v>
      </c>
      <c r="O1489" t="s">
        <v>13734</v>
      </c>
      <c r="P1489">
        <v>9705.0859140367284</v>
      </c>
      <c r="Q1489">
        <v>24493.069457213114</v>
      </c>
      <c r="R1489">
        <v>7709.24273767676</v>
      </c>
    </row>
    <row r="1490" spans="1:18" x14ac:dyDescent="0.25">
      <c r="A1490">
        <v>13</v>
      </c>
      <c r="B1490">
        <v>13130</v>
      </c>
      <c r="C1490" t="s">
        <v>10679</v>
      </c>
      <c r="D1490" t="s">
        <v>1029</v>
      </c>
      <c r="E1490">
        <v>3</v>
      </c>
      <c r="F1490" t="s">
        <v>13828</v>
      </c>
      <c r="G1490">
        <v>1</v>
      </c>
      <c r="H1490" t="s">
        <v>8278</v>
      </c>
      <c r="I1490">
        <v>1</v>
      </c>
      <c r="J1490" t="s">
        <v>13769</v>
      </c>
      <c r="K1490" t="s">
        <v>13777</v>
      </c>
      <c r="L1490">
        <v>270103</v>
      </c>
      <c r="M1490" t="s">
        <v>13539</v>
      </c>
      <c r="N1490">
        <v>270103008</v>
      </c>
      <c r="O1490" t="s">
        <v>13734</v>
      </c>
      <c r="P1490">
        <v>22729.555413322829</v>
      </c>
      <c r="Q1490">
        <v>40406.79337770144</v>
      </c>
      <c r="R1490">
        <v>20529.678410662073</v>
      </c>
    </row>
    <row r="1491" spans="1:18" x14ac:dyDescent="0.25">
      <c r="A1491">
        <v>13</v>
      </c>
      <c r="B1491">
        <v>13130</v>
      </c>
      <c r="C1491" t="s">
        <v>10679</v>
      </c>
      <c r="D1491" t="s">
        <v>1029</v>
      </c>
      <c r="E1491">
        <v>3</v>
      </c>
      <c r="F1491" t="s">
        <v>13828</v>
      </c>
      <c r="G1491">
        <v>1</v>
      </c>
      <c r="H1491" t="s">
        <v>8278</v>
      </c>
      <c r="I1491">
        <v>1</v>
      </c>
      <c r="J1491" t="s">
        <v>13769</v>
      </c>
      <c r="K1491" t="s">
        <v>13778</v>
      </c>
      <c r="L1491">
        <v>270103</v>
      </c>
      <c r="M1491" t="s">
        <v>13539</v>
      </c>
      <c r="N1491">
        <v>270103008</v>
      </c>
      <c r="O1491" t="s">
        <v>13734</v>
      </c>
      <c r="P1491">
        <v>4214.465068189651</v>
      </c>
      <c r="Q1491">
        <v>4055.6941862797953</v>
      </c>
      <c r="R1491">
        <v>1015.1422916286626</v>
      </c>
    </row>
    <row r="1492" spans="1:18" x14ac:dyDescent="0.25">
      <c r="A1492">
        <v>13</v>
      </c>
      <c r="B1492">
        <v>13130</v>
      </c>
      <c r="C1492" t="s">
        <v>10679</v>
      </c>
      <c r="D1492" t="s">
        <v>1029</v>
      </c>
      <c r="E1492">
        <v>4</v>
      </c>
      <c r="F1492" t="s">
        <v>13829</v>
      </c>
      <c r="G1492">
        <v>1</v>
      </c>
      <c r="H1492" t="s">
        <v>8278</v>
      </c>
      <c r="I1492">
        <v>1</v>
      </c>
      <c r="J1492" t="s">
        <v>13769</v>
      </c>
      <c r="K1492" t="s">
        <v>13780</v>
      </c>
      <c r="L1492">
        <v>270103</v>
      </c>
      <c r="M1492" t="s">
        <v>13539</v>
      </c>
      <c r="N1492">
        <v>270103008</v>
      </c>
      <c r="O1492" t="s">
        <v>13734</v>
      </c>
      <c r="P1492">
        <v>19282.162375067699</v>
      </c>
      <c r="Q1492">
        <v>30641.672476897929</v>
      </c>
      <c r="R1492">
        <v>15546.535152231381</v>
      </c>
    </row>
    <row r="1493" spans="1:18" x14ac:dyDescent="0.25">
      <c r="A1493">
        <v>13</v>
      </c>
      <c r="B1493">
        <v>13130</v>
      </c>
      <c r="C1493" t="s">
        <v>10679</v>
      </c>
      <c r="D1493" t="s">
        <v>1029</v>
      </c>
      <c r="E1493">
        <v>4</v>
      </c>
      <c r="F1493" t="s">
        <v>13829</v>
      </c>
      <c r="G1493">
        <v>1</v>
      </c>
      <c r="H1493" t="s">
        <v>8278</v>
      </c>
      <c r="I1493">
        <v>1</v>
      </c>
      <c r="J1493" t="s">
        <v>13769</v>
      </c>
      <c r="K1493" t="s">
        <v>13781</v>
      </c>
      <c r="L1493">
        <v>270103</v>
      </c>
      <c r="M1493" t="s">
        <v>13539</v>
      </c>
      <c r="N1493">
        <v>270103008</v>
      </c>
      <c r="O1493" t="s">
        <v>13734</v>
      </c>
      <c r="P1493">
        <v>7661.8581064447835</v>
      </c>
      <c r="Q1493">
        <v>13820.815087083294</v>
      </c>
      <c r="R1493">
        <v>5998.2855500593541</v>
      </c>
    </row>
    <row r="1494" spans="1:18" x14ac:dyDescent="0.25">
      <c r="A1494">
        <v>13</v>
      </c>
      <c r="B1494">
        <v>13131</v>
      </c>
      <c r="C1494" t="s">
        <v>10679</v>
      </c>
      <c r="D1494" t="s">
        <v>1912</v>
      </c>
      <c r="E1494">
        <v>1</v>
      </c>
      <c r="F1494" t="s">
        <v>13826</v>
      </c>
      <c r="G1494">
        <v>1</v>
      </c>
      <c r="H1494" t="s">
        <v>8278</v>
      </c>
      <c r="I1494">
        <v>1</v>
      </c>
      <c r="J1494" t="s">
        <v>13769</v>
      </c>
      <c r="K1494" t="s">
        <v>13770</v>
      </c>
      <c r="L1494">
        <v>270103</v>
      </c>
      <c r="M1494" t="s">
        <v>13539</v>
      </c>
      <c r="N1494">
        <v>270103008</v>
      </c>
      <c r="O1494" t="s">
        <v>13734</v>
      </c>
      <c r="P1494">
        <v>35675.087155912857</v>
      </c>
      <c r="Q1494">
        <v>22194.247545047885</v>
      </c>
      <c r="R1494">
        <v>31543.688431319137</v>
      </c>
    </row>
    <row r="1495" spans="1:18" x14ac:dyDescent="0.25">
      <c r="A1495">
        <v>13</v>
      </c>
      <c r="B1495">
        <v>13131</v>
      </c>
      <c r="C1495" t="s">
        <v>10679</v>
      </c>
      <c r="D1495" t="s">
        <v>1912</v>
      </c>
      <c r="E1495">
        <v>1</v>
      </c>
      <c r="F1495" t="s">
        <v>13826</v>
      </c>
      <c r="G1495">
        <v>1</v>
      </c>
      <c r="H1495" t="s">
        <v>8278</v>
      </c>
      <c r="I1495">
        <v>1</v>
      </c>
      <c r="J1495" t="s">
        <v>13769</v>
      </c>
      <c r="K1495" t="s">
        <v>13771</v>
      </c>
      <c r="L1495">
        <v>270103</v>
      </c>
      <c r="M1495" t="s">
        <v>13539</v>
      </c>
      <c r="N1495">
        <v>270103008</v>
      </c>
      <c r="O1495" t="s">
        <v>13734</v>
      </c>
      <c r="P1495">
        <v>0</v>
      </c>
      <c r="Q1495">
        <v>14806.794041953981</v>
      </c>
      <c r="R1495">
        <v>11017.494941566962</v>
      </c>
    </row>
    <row r="1496" spans="1:18" x14ac:dyDescent="0.25">
      <c r="A1496">
        <v>13</v>
      </c>
      <c r="B1496">
        <v>13131</v>
      </c>
      <c r="C1496" t="s">
        <v>10679</v>
      </c>
      <c r="D1496" t="s">
        <v>1912</v>
      </c>
      <c r="E1496">
        <v>2</v>
      </c>
      <c r="F1496" t="s">
        <v>13827</v>
      </c>
      <c r="G1496">
        <v>2</v>
      </c>
      <c r="H1496" t="s">
        <v>13773</v>
      </c>
      <c r="I1496">
        <v>1</v>
      </c>
      <c r="J1496" t="s">
        <v>13769</v>
      </c>
      <c r="K1496" t="s">
        <v>13774</v>
      </c>
      <c r="L1496">
        <v>270103</v>
      </c>
      <c r="M1496" t="s">
        <v>13539</v>
      </c>
      <c r="N1496">
        <v>270103008</v>
      </c>
      <c r="O1496" t="s">
        <v>13734</v>
      </c>
      <c r="P1496">
        <v>35675.087155912857</v>
      </c>
      <c r="Q1496">
        <v>4192.7701586569892</v>
      </c>
      <c r="R1496">
        <v>25559.066063978789</v>
      </c>
    </row>
    <row r="1497" spans="1:18" x14ac:dyDescent="0.25">
      <c r="A1497">
        <v>13</v>
      </c>
      <c r="B1497">
        <v>13131</v>
      </c>
      <c r="C1497" t="s">
        <v>10679</v>
      </c>
      <c r="D1497" t="s">
        <v>1912</v>
      </c>
      <c r="E1497">
        <v>2</v>
      </c>
      <c r="F1497" t="s">
        <v>13827</v>
      </c>
      <c r="G1497">
        <v>2</v>
      </c>
      <c r="H1497" t="s">
        <v>13773</v>
      </c>
      <c r="I1497">
        <v>1</v>
      </c>
      <c r="J1497" t="s">
        <v>13769</v>
      </c>
      <c r="K1497" t="s">
        <v>13775</v>
      </c>
      <c r="L1497">
        <v>270103</v>
      </c>
      <c r="M1497" t="s">
        <v>13539</v>
      </c>
      <c r="N1497">
        <v>270103008</v>
      </c>
      <c r="O1497" t="s">
        <v>13734</v>
      </c>
      <c r="P1497">
        <v>0</v>
      </c>
      <c r="Q1497">
        <v>32808.271428344873</v>
      </c>
      <c r="R1497">
        <v>17002.117308907305</v>
      </c>
    </row>
    <row r="1498" spans="1:18" x14ac:dyDescent="0.25">
      <c r="A1498">
        <v>13</v>
      </c>
      <c r="B1498">
        <v>13131</v>
      </c>
      <c r="C1498" t="s">
        <v>10679</v>
      </c>
      <c r="D1498" t="s">
        <v>1912</v>
      </c>
      <c r="E1498">
        <v>3</v>
      </c>
      <c r="F1498" t="s">
        <v>13828</v>
      </c>
      <c r="G1498">
        <v>1</v>
      </c>
      <c r="H1498" t="s">
        <v>8278</v>
      </c>
      <c r="I1498">
        <v>1</v>
      </c>
      <c r="J1498" t="s">
        <v>13769</v>
      </c>
      <c r="K1498" t="s">
        <v>13777</v>
      </c>
      <c r="L1498">
        <v>270103</v>
      </c>
      <c r="M1498" t="s">
        <v>13539</v>
      </c>
      <c r="N1498">
        <v>270103008</v>
      </c>
      <c r="O1498" t="s">
        <v>13734</v>
      </c>
      <c r="P1498">
        <v>35675.087155912857</v>
      </c>
      <c r="Q1498">
        <v>33453.081731245984</v>
      </c>
      <c r="R1498">
        <v>42561.183372886087</v>
      </c>
    </row>
    <row r="1499" spans="1:18" x14ac:dyDescent="0.25">
      <c r="A1499">
        <v>13</v>
      </c>
      <c r="B1499">
        <v>13131</v>
      </c>
      <c r="C1499" t="s">
        <v>10679</v>
      </c>
      <c r="D1499" t="s">
        <v>1912</v>
      </c>
      <c r="E1499">
        <v>3</v>
      </c>
      <c r="F1499" t="s">
        <v>13828</v>
      </c>
      <c r="G1499">
        <v>1</v>
      </c>
      <c r="H1499" t="s">
        <v>8278</v>
      </c>
      <c r="I1499">
        <v>1</v>
      </c>
      <c r="J1499" t="s">
        <v>13769</v>
      </c>
      <c r="K1499" t="s">
        <v>13778</v>
      </c>
      <c r="L1499">
        <v>270103</v>
      </c>
      <c r="M1499" t="s">
        <v>13539</v>
      </c>
      <c r="N1499">
        <v>270103008</v>
      </c>
      <c r="O1499" t="s">
        <v>13734</v>
      </c>
      <c r="P1499">
        <v>0</v>
      </c>
      <c r="Q1499">
        <v>3547.9598557558829</v>
      </c>
      <c r="R1499">
        <v>0</v>
      </c>
    </row>
    <row r="1500" spans="1:18" x14ac:dyDescent="0.25">
      <c r="A1500">
        <v>13</v>
      </c>
      <c r="B1500">
        <v>13131</v>
      </c>
      <c r="C1500" t="s">
        <v>10679</v>
      </c>
      <c r="D1500" t="s">
        <v>1912</v>
      </c>
      <c r="E1500">
        <v>4</v>
      </c>
      <c r="F1500" t="s">
        <v>13829</v>
      </c>
      <c r="G1500">
        <v>1</v>
      </c>
      <c r="H1500" t="s">
        <v>8278</v>
      </c>
      <c r="I1500">
        <v>1</v>
      </c>
      <c r="J1500" t="s">
        <v>13769</v>
      </c>
      <c r="K1500" t="s">
        <v>13780</v>
      </c>
      <c r="L1500">
        <v>270103</v>
      </c>
      <c r="M1500" t="s">
        <v>13539</v>
      </c>
      <c r="N1500">
        <v>270103008</v>
      </c>
      <c r="O1500" t="s">
        <v>13734</v>
      </c>
      <c r="P1500">
        <v>35675.087155912857</v>
      </c>
      <c r="Q1500">
        <v>22194.247545047885</v>
      </c>
      <c r="R1500">
        <v>31543.688431319137</v>
      </c>
    </row>
    <row r="1501" spans="1:18" x14ac:dyDescent="0.25">
      <c r="A1501">
        <v>13</v>
      </c>
      <c r="B1501">
        <v>13131</v>
      </c>
      <c r="C1501" t="s">
        <v>10679</v>
      </c>
      <c r="D1501" t="s">
        <v>1912</v>
      </c>
      <c r="E1501">
        <v>4</v>
      </c>
      <c r="F1501" t="s">
        <v>13829</v>
      </c>
      <c r="G1501">
        <v>1</v>
      </c>
      <c r="H1501" t="s">
        <v>8278</v>
      </c>
      <c r="I1501">
        <v>1</v>
      </c>
      <c r="J1501" t="s">
        <v>13769</v>
      </c>
      <c r="K1501" t="s">
        <v>13781</v>
      </c>
      <c r="L1501">
        <v>270103</v>
      </c>
      <c r="M1501" t="s">
        <v>13539</v>
      </c>
      <c r="N1501">
        <v>270103008</v>
      </c>
      <c r="O1501" t="s">
        <v>13734</v>
      </c>
      <c r="P1501">
        <v>0</v>
      </c>
      <c r="Q1501">
        <v>14806.794041953981</v>
      </c>
      <c r="R1501">
        <v>11017.494941566962</v>
      </c>
    </row>
    <row r="1502" spans="1:18" x14ac:dyDescent="0.25">
      <c r="A1502">
        <v>13</v>
      </c>
      <c r="B1502">
        <v>13132</v>
      </c>
      <c r="C1502" t="s">
        <v>10679</v>
      </c>
      <c r="D1502" t="s">
        <v>1915</v>
      </c>
      <c r="E1502">
        <v>1</v>
      </c>
      <c r="F1502" t="s">
        <v>13826</v>
      </c>
      <c r="G1502">
        <v>1</v>
      </c>
      <c r="H1502" t="s">
        <v>8278</v>
      </c>
      <c r="I1502">
        <v>1</v>
      </c>
      <c r="J1502" t="s">
        <v>13769</v>
      </c>
      <c r="K1502" t="s">
        <v>13770</v>
      </c>
      <c r="L1502">
        <v>270103</v>
      </c>
      <c r="M1502" t="s">
        <v>13539</v>
      </c>
      <c r="N1502">
        <v>270103008</v>
      </c>
      <c r="O1502" t="s">
        <v>13734</v>
      </c>
      <c r="P1502">
        <v>35152.095421564445</v>
      </c>
      <c r="Q1502">
        <v>24477.060063937068</v>
      </c>
      <c r="R1502">
        <v>26282.234012516266</v>
      </c>
    </row>
    <row r="1503" spans="1:18" x14ac:dyDescent="0.25">
      <c r="A1503">
        <v>13</v>
      </c>
      <c r="B1503">
        <v>13132</v>
      </c>
      <c r="C1503" t="s">
        <v>10679</v>
      </c>
      <c r="D1503" t="s">
        <v>1915</v>
      </c>
      <c r="E1503">
        <v>1</v>
      </c>
      <c r="F1503" t="s">
        <v>13826</v>
      </c>
      <c r="G1503">
        <v>1</v>
      </c>
      <c r="H1503" t="s">
        <v>8278</v>
      </c>
      <c r="I1503">
        <v>1</v>
      </c>
      <c r="J1503" t="s">
        <v>13769</v>
      </c>
      <c r="K1503" t="s">
        <v>13771</v>
      </c>
      <c r="L1503">
        <v>270103</v>
      </c>
      <c r="M1503" t="s">
        <v>13539</v>
      </c>
      <c r="N1503">
        <v>270103008</v>
      </c>
      <c r="O1503" t="s">
        <v>13734</v>
      </c>
      <c r="P1503">
        <v>3766.3371361995178</v>
      </c>
      <c r="Q1503">
        <v>8391.4358597294504</v>
      </c>
      <c r="R1503">
        <v>0</v>
      </c>
    </row>
    <row r="1504" spans="1:18" x14ac:dyDescent="0.25">
      <c r="A1504">
        <v>13</v>
      </c>
      <c r="B1504">
        <v>13132</v>
      </c>
      <c r="C1504" t="s">
        <v>10679</v>
      </c>
      <c r="D1504" t="s">
        <v>1915</v>
      </c>
      <c r="E1504">
        <v>2</v>
      </c>
      <c r="F1504" t="s">
        <v>13827</v>
      </c>
      <c r="G1504">
        <v>2</v>
      </c>
      <c r="H1504" t="s">
        <v>13773</v>
      </c>
      <c r="I1504">
        <v>1</v>
      </c>
      <c r="J1504" t="s">
        <v>13769</v>
      </c>
      <c r="K1504" t="s">
        <v>13774</v>
      </c>
      <c r="L1504">
        <v>270103</v>
      </c>
      <c r="M1504" t="s">
        <v>13539</v>
      </c>
      <c r="N1504">
        <v>270103008</v>
      </c>
      <c r="O1504" t="s">
        <v>13734</v>
      </c>
      <c r="P1504">
        <v>35152.095421564445</v>
      </c>
      <c r="Q1504">
        <v>20376.259005879143</v>
      </c>
      <c r="R1504">
        <v>23284.823255789994</v>
      </c>
    </row>
    <row r="1505" spans="1:18" x14ac:dyDescent="0.25">
      <c r="A1505">
        <v>13</v>
      </c>
      <c r="B1505">
        <v>13132</v>
      </c>
      <c r="C1505" t="s">
        <v>10679</v>
      </c>
      <c r="D1505" t="s">
        <v>1915</v>
      </c>
      <c r="E1505">
        <v>2</v>
      </c>
      <c r="F1505" t="s">
        <v>13827</v>
      </c>
      <c r="G1505">
        <v>2</v>
      </c>
      <c r="H1505" t="s">
        <v>13773</v>
      </c>
      <c r="I1505">
        <v>1</v>
      </c>
      <c r="J1505" t="s">
        <v>13769</v>
      </c>
      <c r="K1505" t="s">
        <v>13775</v>
      </c>
      <c r="L1505">
        <v>270103</v>
      </c>
      <c r="M1505" t="s">
        <v>13539</v>
      </c>
      <c r="N1505">
        <v>270103008</v>
      </c>
      <c r="O1505" t="s">
        <v>13734</v>
      </c>
      <c r="P1505">
        <v>3766.3371361995178</v>
      </c>
      <c r="Q1505">
        <v>12492.236917787377</v>
      </c>
      <c r="R1505">
        <v>2997.4107567262754</v>
      </c>
    </row>
    <row r="1506" spans="1:18" x14ac:dyDescent="0.25">
      <c r="A1506">
        <v>13</v>
      </c>
      <c r="B1506">
        <v>13132</v>
      </c>
      <c r="C1506" t="s">
        <v>10679</v>
      </c>
      <c r="D1506" t="s">
        <v>1915</v>
      </c>
      <c r="E1506">
        <v>3</v>
      </c>
      <c r="F1506" t="s">
        <v>13828</v>
      </c>
      <c r="G1506">
        <v>1</v>
      </c>
      <c r="H1506" t="s">
        <v>8278</v>
      </c>
      <c r="I1506">
        <v>1</v>
      </c>
      <c r="J1506" t="s">
        <v>13769</v>
      </c>
      <c r="K1506" t="s">
        <v>13777</v>
      </c>
      <c r="L1506">
        <v>270103</v>
      </c>
      <c r="M1506" t="s">
        <v>13539</v>
      </c>
      <c r="N1506">
        <v>270103008</v>
      </c>
      <c r="O1506" t="s">
        <v>13734</v>
      </c>
      <c r="P1506">
        <v>38918.432557763961</v>
      </c>
      <c r="Q1506">
        <v>32868.495923666516</v>
      </c>
      <c r="R1506">
        <v>26282.234012516266</v>
      </c>
    </row>
    <row r="1507" spans="1:18" x14ac:dyDescent="0.25">
      <c r="A1507">
        <v>13</v>
      </c>
      <c r="B1507">
        <v>13132</v>
      </c>
      <c r="C1507" t="s">
        <v>10679</v>
      </c>
      <c r="D1507" t="s">
        <v>1915</v>
      </c>
      <c r="E1507">
        <v>4</v>
      </c>
      <c r="F1507" t="s">
        <v>13829</v>
      </c>
      <c r="G1507">
        <v>1</v>
      </c>
      <c r="H1507" t="s">
        <v>8278</v>
      </c>
      <c r="I1507">
        <v>1</v>
      </c>
      <c r="J1507" t="s">
        <v>13769</v>
      </c>
      <c r="K1507" t="s">
        <v>13780</v>
      </c>
      <c r="L1507">
        <v>270103</v>
      </c>
      <c r="M1507" t="s">
        <v>13539</v>
      </c>
      <c r="N1507">
        <v>270103008</v>
      </c>
      <c r="O1507" t="s">
        <v>13734</v>
      </c>
      <c r="P1507">
        <v>35152.095421564445</v>
      </c>
      <c r="Q1507">
        <v>24477.060063937068</v>
      </c>
      <c r="R1507">
        <v>26282.234012516266</v>
      </c>
    </row>
    <row r="1508" spans="1:18" x14ac:dyDescent="0.25">
      <c r="A1508">
        <v>13</v>
      </c>
      <c r="B1508">
        <v>13132</v>
      </c>
      <c r="C1508" t="s">
        <v>10679</v>
      </c>
      <c r="D1508" t="s">
        <v>1915</v>
      </c>
      <c r="E1508">
        <v>4</v>
      </c>
      <c r="F1508" t="s">
        <v>13829</v>
      </c>
      <c r="G1508">
        <v>1</v>
      </c>
      <c r="H1508" t="s">
        <v>8278</v>
      </c>
      <c r="I1508">
        <v>1</v>
      </c>
      <c r="J1508" t="s">
        <v>13769</v>
      </c>
      <c r="K1508" t="s">
        <v>13781</v>
      </c>
      <c r="L1508">
        <v>270103</v>
      </c>
      <c r="M1508" t="s">
        <v>13539</v>
      </c>
      <c r="N1508">
        <v>270103008</v>
      </c>
      <c r="O1508" t="s">
        <v>13734</v>
      </c>
      <c r="P1508">
        <v>3766.3371361995178</v>
      </c>
      <c r="Q1508">
        <v>8391.4358597294504</v>
      </c>
      <c r="R1508">
        <v>0</v>
      </c>
    </row>
    <row r="1509" spans="1:18" x14ac:dyDescent="0.25">
      <c r="A1509">
        <v>13</v>
      </c>
      <c r="B1509">
        <v>13201</v>
      </c>
      <c r="C1509" t="s">
        <v>10679</v>
      </c>
      <c r="D1509" t="s">
        <v>1918</v>
      </c>
      <c r="E1509">
        <v>1</v>
      </c>
      <c r="F1509" t="s">
        <v>13826</v>
      </c>
      <c r="G1509">
        <v>1</v>
      </c>
      <c r="H1509" t="s">
        <v>8278</v>
      </c>
      <c r="I1509">
        <v>1</v>
      </c>
      <c r="J1509" t="s">
        <v>13769</v>
      </c>
      <c r="K1509" t="s">
        <v>13770</v>
      </c>
      <c r="L1509">
        <v>270103</v>
      </c>
      <c r="M1509" t="s">
        <v>13539</v>
      </c>
      <c r="N1509">
        <v>270103008</v>
      </c>
      <c r="O1509" t="s">
        <v>13734</v>
      </c>
      <c r="P1509">
        <v>21132.914595508966</v>
      </c>
      <c r="Q1509">
        <v>32426.39072963121</v>
      </c>
      <c r="R1509">
        <v>18488.224258417293</v>
      </c>
    </row>
    <row r="1510" spans="1:18" x14ac:dyDescent="0.25">
      <c r="A1510">
        <v>13</v>
      </c>
      <c r="B1510">
        <v>13201</v>
      </c>
      <c r="C1510" t="s">
        <v>10679</v>
      </c>
      <c r="D1510" t="s">
        <v>1918</v>
      </c>
      <c r="E1510">
        <v>1</v>
      </c>
      <c r="F1510" t="s">
        <v>13826</v>
      </c>
      <c r="G1510">
        <v>1</v>
      </c>
      <c r="H1510" t="s">
        <v>8278</v>
      </c>
      <c r="I1510">
        <v>1</v>
      </c>
      <c r="J1510" t="s">
        <v>13769</v>
      </c>
      <c r="K1510" t="s">
        <v>13771</v>
      </c>
      <c r="L1510">
        <v>270103</v>
      </c>
      <c r="M1510" t="s">
        <v>13539</v>
      </c>
      <c r="N1510">
        <v>270103008</v>
      </c>
      <c r="O1510" t="s">
        <v>13734</v>
      </c>
      <c r="P1510">
        <v>8261.5794180653484</v>
      </c>
      <c r="Q1510">
        <v>10836.28702780916</v>
      </c>
      <c r="R1510">
        <v>4390.5742744629788</v>
      </c>
    </row>
    <row r="1511" spans="1:18" x14ac:dyDescent="0.25">
      <c r="A1511">
        <v>13</v>
      </c>
      <c r="B1511">
        <v>13201</v>
      </c>
      <c r="C1511" t="s">
        <v>10679</v>
      </c>
      <c r="D1511" t="s">
        <v>1918</v>
      </c>
      <c r="E1511">
        <v>2</v>
      </c>
      <c r="F1511" t="s">
        <v>13827</v>
      </c>
      <c r="G1511">
        <v>2</v>
      </c>
      <c r="H1511" t="s">
        <v>13773</v>
      </c>
      <c r="I1511">
        <v>1</v>
      </c>
      <c r="J1511" t="s">
        <v>13769</v>
      </c>
      <c r="K1511" t="s">
        <v>13774</v>
      </c>
      <c r="L1511">
        <v>270103</v>
      </c>
      <c r="M1511" t="s">
        <v>13539</v>
      </c>
      <c r="N1511">
        <v>270103008</v>
      </c>
      <c r="O1511" t="s">
        <v>13734</v>
      </c>
      <c r="P1511">
        <v>20061.805425566577</v>
      </c>
      <c r="Q1511">
        <v>22697.492288573358</v>
      </c>
      <c r="R1511">
        <v>13679.405871604687</v>
      </c>
    </row>
    <row r="1512" spans="1:18" x14ac:dyDescent="0.25">
      <c r="A1512">
        <v>13</v>
      </c>
      <c r="B1512">
        <v>13201</v>
      </c>
      <c r="C1512" t="s">
        <v>10679</v>
      </c>
      <c r="D1512" t="s">
        <v>1918</v>
      </c>
      <c r="E1512">
        <v>2</v>
      </c>
      <c r="F1512" t="s">
        <v>13827</v>
      </c>
      <c r="G1512">
        <v>2</v>
      </c>
      <c r="H1512" t="s">
        <v>13773</v>
      </c>
      <c r="I1512">
        <v>1</v>
      </c>
      <c r="J1512" t="s">
        <v>13769</v>
      </c>
      <c r="K1512" t="s">
        <v>13775</v>
      </c>
      <c r="L1512">
        <v>270103</v>
      </c>
      <c r="M1512" t="s">
        <v>13539</v>
      </c>
      <c r="N1512">
        <v>270103008</v>
      </c>
      <c r="O1512" t="s">
        <v>13734</v>
      </c>
      <c r="P1512">
        <v>9332.6885880077371</v>
      </c>
      <c r="Q1512">
        <v>20565.185468866996</v>
      </c>
      <c r="R1512">
        <v>9199.3926612755859</v>
      </c>
    </row>
    <row r="1513" spans="1:18" x14ac:dyDescent="0.25">
      <c r="A1513">
        <v>13</v>
      </c>
      <c r="B1513">
        <v>13201</v>
      </c>
      <c r="C1513" t="s">
        <v>10679</v>
      </c>
      <c r="D1513" t="s">
        <v>1918</v>
      </c>
      <c r="E1513">
        <v>3</v>
      </c>
      <c r="F1513" t="s">
        <v>13828</v>
      </c>
      <c r="G1513">
        <v>1</v>
      </c>
      <c r="H1513" t="s">
        <v>8278</v>
      </c>
      <c r="I1513">
        <v>1</v>
      </c>
      <c r="J1513" t="s">
        <v>13769</v>
      </c>
      <c r="K1513" t="s">
        <v>13777</v>
      </c>
      <c r="L1513">
        <v>270103</v>
      </c>
      <c r="M1513" t="s">
        <v>13539</v>
      </c>
      <c r="N1513">
        <v>270103008</v>
      </c>
      <c r="O1513" t="s">
        <v>13734</v>
      </c>
      <c r="P1513">
        <v>24745.221605207877</v>
      </c>
      <c r="Q1513">
        <v>41452.430375271761</v>
      </c>
      <c r="R1513">
        <v>21287.839137285351</v>
      </c>
    </row>
    <row r="1514" spans="1:18" x14ac:dyDescent="0.25">
      <c r="A1514">
        <v>13</v>
      </c>
      <c r="B1514">
        <v>13201</v>
      </c>
      <c r="C1514" t="s">
        <v>10679</v>
      </c>
      <c r="D1514" t="s">
        <v>1918</v>
      </c>
      <c r="E1514">
        <v>3</v>
      </c>
      <c r="F1514" t="s">
        <v>13828</v>
      </c>
      <c r="G1514">
        <v>1</v>
      </c>
      <c r="H1514" t="s">
        <v>8278</v>
      </c>
      <c r="I1514">
        <v>1</v>
      </c>
      <c r="J1514" t="s">
        <v>13769</v>
      </c>
      <c r="K1514" t="s">
        <v>13778</v>
      </c>
      <c r="L1514">
        <v>270103</v>
      </c>
      <c r="M1514" t="s">
        <v>13539</v>
      </c>
      <c r="N1514">
        <v>270103008</v>
      </c>
      <c r="O1514" t="s">
        <v>13734</v>
      </c>
      <c r="P1514">
        <v>2803.2556172569898</v>
      </c>
      <c r="Q1514">
        <v>1810.2473821686051</v>
      </c>
      <c r="R1514">
        <v>1590.9593955949322</v>
      </c>
    </row>
    <row r="1515" spans="1:18" x14ac:dyDescent="0.25">
      <c r="A1515">
        <v>13</v>
      </c>
      <c r="B1515">
        <v>13201</v>
      </c>
      <c r="C1515" t="s">
        <v>10679</v>
      </c>
      <c r="D1515" t="s">
        <v>1918</v>
      </c>
      <c r="E1515">
        <v>3</v>
      </c>
      <c r="F1515" t="s">
        <v>13828</v>
      </c>
      <c r="G1515">
        <v>1</v>
      </c>
      <c r="H1515" t="s">
        <v>8278</v>
      </c>
      <c r="I1515">
        <v>1</v>
      </c>
      <c r="J1515" t="s">
        <v>13769</v>
      </c>
      <c r="K1515" t="s">
        <v>13782</v>
      </c>
      <c r="L1515">
        <v>270103</v>
      </c>
      <c r="M1515" t="s">
        <v>13539</v>
      </c>
      <c r="N1515">
        <v>270103008</v>
      </c>
      <c r="O1515" t="s">
        <v>13734</v>
      </c>
      <c r="P1515">
        <v>1846.0167911094472</v>
      </c>
      <c r="Q1515">
        <v>0</v>
      </c>
      <c r="R1515">
        <v>0</v>
      </c>
    </row>
    <row r="1516" spans="1:18" x14ac:dyDescent="0.25">
      <c r="A1516">
        <v>13</v>
      </c>
      <c r="B1516">
        <v>13201</v>
      </c>
      <c r="C1516" t="s">
        <v>10679</v>
      </c>
      <c r="D1516" t="s">
        <v>1918</v>
      </c>
      <c r="E1516">
        <v>4</v>
      </c>
      <c r="F1516" t="s">
        <v>13829</v>
      </c>
      <c r="G1516">
        <v>1</v>
      </c>
      <c r="H1516" t="s">
        <v>8278</v>
      </c>
      <c r="I1516">
        <v>1</v>
      </c>
      <c r="J1516" t="s">
        <v>13769</v>
      </c>
      <c r="K1516" t="s">
        <v>13780</v>
      </c>
      <c r="L1516">
        <v>270103</v>
      </c>
      <c r="M1516" t="s">
        <v>13539</v>
      </c>
      <c r="N1516">
        <v>270103008</v>
      </c>
      <c r="O1516" t="s">
        <v>13734</v>
      </c>
      <c r="P1516">
        <v>21132.914595508966</v>
      </c>
      <c r="Q1516">
        <v>32810.808629775158</v>
      </c>
      <c r="R1516">
        <v>19630.093412861501</v>
      </c>
    </row>
    <row r="1517" spans="1:18" x14ac:dyDescent="0.25">
      <c r="A1517">
        <v>13</v>
      </c>
      <c r="B1517">
        <v>13201</v>
      </c>
      <c r="C1517" t="s">
        <v>10679</v>
      </c>
      <c r="D1517" t="s">
        <v>1918</v>
      </c>
      <c r="E1517">
        <v>4</v>
      </c>
      <c r="F1517" t="s">
        <v>13829</v>
      </c>
      <c r="G1517">
        <v>1</v>
      </c>
      <c r="H1517" t="s">
        <v>8278</v>
      </c>
      <c r="I1517">
        <v>1</v>
      </c>
      <c r="J1517" t="s">
        <v>13769</v>
      </c>
      <c r="K1517" t="s">
        <v>13781</v>
      </c>
      <c r="L1517">
        <v>270103</v>
      </c>
      <c r="M1517" t="s">
        <v>13539</v>
      </c>
      <c r="N1517">
        <v>270103008</v>
      </c>
      <c r="O1517" t="s">
        <v>13734</v>
      </c>
      <c r="P1517">
        <v>8261.5794180653484</v>
      </c>
      <c r="Q1517">
        <v>10451.869127665212</v>
      </c>
      <c r="R1517">
        <v>3248.7051200187802</v>
      </c>
    </row>
    <row r="1518" spans="1:18" x14ac:dyDescent="0.25">
      <c r="A1518">
        <v>13</v>
      </c>
      <c r="B1518">
        <v>13202</v>
      </c>
      <c r="C1518" t="s">
        <v>10679</v>
      </c>
      <c r="D1518" t="s">
        <v>1921</v>
      </c>
      <c r="E1518">
        <v>1</v>
      </c>
      <c r="F1518" t="s">
        <v>13826</v>
      </c>
      <c r="G1518">
        <v>1</v>
      </c>
      <c r="H1518" t="s">
        <v>8278</v>
      </c>
      <c r="I1518">
        <v>1</v>
      </c>
      <c r="J1518" t="s">
        <v>13769</v>
      </c>
      <c r="K1518" t="s">
        <v>13770</v>
      </c>
      <c r="L1518">
        <v>270103</v>
      </c>
      <c r="M1518" t="s">
        <v>13539</v>
      </c>
      <c r="N1518">
        <v>270103008</v>
      </c>
      <c r="O1518" t="s">
        <v>13734</v>
      </c>
      <c r="P1518">
        <v>0</v>
      </c>
      <c r="Q1518">
        <v>0</v>
      </c>
      <c r="R1518">
        <v>57765.014724490858</v>
      </c>
    </row>
    <row r="1519" spans="1:18" x14ac:dyDescent="0.25">
      <c r="A1519">
        <v>13</v>
      </c>
      <c r="B1519">
        <v>13202</v>
      </c>
      <c r="C1519" t="s">
        <v>10679</v>
      </c>
      <c r="D1519" t="s">
        <v>1921</v>
      </c>
      <c r="E1519">
        <v>1</v>
      </c>
      <c r="F1519" t="s">
        <v>13826</v>
      </c>
      <c r="G1519">
        <v>1</v>
      </c>
      <c r="H1519" t="s">
        <v>8278</v>
      </c>
      <c r="I1519">
        <v>1</v>
      </c>
      <c r="J1519" t="s">
        <v>13769</v>
      </c>
      <c r="K1519" t="s">
        <v>13771</v>
      </c>
      <c r="L1519">
        <v>270103</v>
      </c>
      <c r="M1519" t="s">
        <v>13539</v>
      </c>
      <c r="N1519">
        <v>270103008</v>
      </c>
      <c r="O1519" t="s">
        <v>13734</v>
      </c>
      <c r="P1519">
        <v>0</v>
      </c>
      <c r="Q1519">
        <v>0</v>
      </c>
      <c r="R1519">
        <v>29091.621307485755</v>
      </c>
    </row>
    <row r="1520" spans="1:18" x14ac:dyDescent="0.25">
      <c r="A1520">
        <v>13</v>
      </c>
      <c r="B1520">
        <v>13202</v>
      </c>
      <c r="C1520" t="s">
        <v>10679</v>
      </c>
      <c r="D1520" t="s">
        <v>1921</v>
      </c>
      <c r="E1520">
        <v>2</v>
      </c>
      <c r="F1520" t="s">
        <v>13827</v>
      </c>
      <c r="G1520">
        <v>2</v>
      </c>
      <c r="H1520" t="s">
        <v>13773</v>
      </c>
      <c r="I1520">
        <v>1</v>
      </c>
      <c r="J1520" t="s">
        <v>13769</v>
      </c>
      <c r="K1520" t="s">
        <v>13774</v>
      </c>
      <c r="L1520">
        <v>270103</v>
      </c>
      <c r="M1520" t="s">
        <v>13539</v>
      </c>
      <c r="N1520">
        <v>270103008</v>
      </c>
      <c r="O1520" t="s">
        <v>13734</v>
      </c>
      <c r="P1520">
        <v>0</v>
      </c>
      <c r="Q1520">
        <v>0</v>
      </c>
      <c r="R1520">
        <v>48491.296759665536</v>
      </c>
    </row>
    <row r="1521" spans="1:18" x14ac:dyDescent="0.25">
      <c r="A1521">
        <v>13</v>
      </c>
      <c r="B1521">
        <v>13202</v>
      </c>
      <c r="C1521" t="s">
        <v>10679</v>
      </c>
      <c r="D1521" t="s">
        <v>1921</v>
      </c>
      <c r="E1521">
        <v>2</v>
      </c>
      <c r="F1521" t="s">
        <v>13827</v>
      </c>
      <c r="G1521">
        <v>2</v>
      </c>
      <c r="H1521" t="s">
        <v>13773</v>
      </c>
      <c r="I1521">
        <v>1</v>
      </c>
      <c r="J1521" t="s">
        <v>13769</v>
      </c>
      <c r="K1521" t="s">
        <v>13775</v>
      </c>
      <c r="L1521">
        <v>270103</v>
      </c>
      <c r="M1521" t="s">
        <v>13539</v>
      </c>
      <c r="N1521">
        <v>270103008</v>
      </c>
      <c r="O1521" t="s">
        <v>13734</v>
      </c>
      <c r="P1521">
        <v>0</v>
      </c>
      <c r="Q1521">
        <v>0</v>
      </c>
      <c r="R1521">
        <v>38365.339272311088</v>
      </c>
    </row>
    <row r="1522" spans="1:18" x14ac:dyDescent="0.25">
      <c r="A1522">
        <v>13</v>
      </c>
      <c r="B1522">
        <v>13202</v>
      </c>
      <c r="C1522" t="s">
        <v>10679</v>
      </c>
      <c r="D1522" t="s">
        <v>1921</v>
      </c>
      <c r="E1522">
        <v>3</v>
      </c>
      <c r="F1522" t="s">
        <v>13828</v>
      </c>
      <c r="G1522">
        <v>1</v>
      </c>
      <c r="H1522" t="s">
        <v>8278</v>
      </c>
      <c r="I1522">
        <v>1</v>
      </c>
      <c r="J1522" t="s">
        <v>13769</v>
      </c>
      <c r="K1522" t="s">
        <v>13777</v>
      </c>
      <c r="L1522">
        <v>270103</v>
      </c>
      <c r="M1522" t="s">
        <v>13539</v>
      </c>
      <c r="N1522">
        <v>270103008</v>
      </c>
      <c r="O1522" t="s">
        <v>13734</v>
      </c>
      <c r="P1522">
        <v>0</v>
      </c>
      <c r="Q1522">
        <v>0</v>
      </c>
      <c r="R1522">
        <v>74519.370563570614</v>
      </c>
    </row>
    <row r="1523" spans="1:18" x14ac:dyDescent="0.25">
      <c r="A1523">
        <v>13</v>
      </c>
      <c r="B1523">
        <v>13202</v>
      </c>
      <c r="C1523" t="s">
        <v>10679</v>
      </c>
      <c r="D1523" t="s">
        <v>1921</v>
      </c>
      <c r="E1523">
        <v>3</v>
      </c>
      <c r="F1523" t="s">
        <v>13828</v>
      </c>
      <c r="G1523">
        <v>1</v>
      </c>
      <c r="H1523" t="s">
        <v>8278</v>
      </c>
      <c r="I1523">
        <v>1</v>
      </c>
      <c r="J1523" t="s">
        <v>13769</v>
      </c>
      <c r="K1523" t="s">
        <v>13778</v>
      </c>
      <c r="L1523">
        <v>270103</v>
      </c>
      <c r="M1523" t="s">
        <v>13539</v>
      </c>
      <c r="N1523">
        <v>270103008</v>
      </c>
      <c r="O1523" t="s">
        <v>13734</v>
      </c>
      <c r="P1523">
        <v>0</v>
      </c>
      <c r="Q1523">
        <v>0</v>
      </c>
      <c r="R1523">
        <v>12337.265468406007</v>
      </c>
    </row>
    <row r="1524" spans="1:18" x14ac:dyDescent="0.25">
      <c r="A1524">
        <v>13</v>
      </c>
      <c r="B1524">
        <v>13202</v>
      </c>
      <c r="C1524" t="s">
        <v>10679</v>
      </c>
      <c r="D1524" t="s">
        <v>1921</v>
      </c>
      <c r="E1524">
        <v>4</v>
      </c>
      <c r="F1524" t="s">
        <v>13829</v>
      </c>
      <c r="G1524">
        <v>1</v>
      </c>
      <c r="H1524" t="s">
        <v>8278</v>
      </c>
      <c r="I1524">
        <v>1</v>
      </c>
      <c r="J1524" t="s">
        <v>13769</v>
      </c>
      <c r="K1524" t="s">
        <v>13780</v>
      </c>
      <c r="L1524">
        <v>270103</v>
      </c>
      <c r="M1524" t="s">
        <v>13539</v>
      </c>
      <c r="N1524">
        <v>270103008</v>
      </c>
      <c r="O1524" t="s">
        <v>13734</v>
      </c>
      <c r="P1524">
        <v>0</v>
      </c>
      <c r="Q1524">
        <v>0</v>
      </c>
      <c r="R1524">
        <v>57765.014724490858</v>
      </c>
    </row>
    <row r="1525" spans="1:18" x14ac:dyDescent="0.25">
      <c r="A1525">
        <v>13</v>
      </c>
      <c r="B1525">
        <v>13202</v>
      </c>
      <c r="C1525" t="s">
        <v>10679</v>
      </c>
      <c r="D1525" t="s">
        <v>1921</v>
      </c>
      <c r="E1525">
        <v>4</v>
      </c>
      <c r="F1525" t="s">
        <v>13829</v>
      </c>
      <c r="G1525">
        <v>1</v>
      </c>
      <c r="H1525" t="s">
        <v>8278</v>
      </c>
      <c r="I1525">
        <v>1</v>
      </c>
      <c r="J1525" t="s">
        <v>13769</v>
      </c>
      <c r="K1525" t="s">
        <v>13781</v>
      </c>
      <c r="L1525">
        <v>270103</v>
      </c>
      <c r="M1525" t="s">
        <v>13539</v>
      </c>
      <c r="N1525">
        <v>270103008</v>
      </c>
      <c r="O1525" t="s">
        <v>13734</v>
      </c>
      <c r="P1525">
        <v>0</v>
      </c>
      <c r="Q1525">
        <v>0</v>
      </c>
      <c r="R1525">
        <v>29091.621307485755</v>
      </c>
    </row>
    <row r="1526" spans="1:18" x14ac:dyDescent="0.25">
      <c r="A1526">
        <v>13</v>
      </c>
      <c r="B1526">
        <v>13203</v>
      </c>
      <c r="C1526" t="s">
        <v>10679</v>
      </c>
      <c r="D1526" t="s">
        <v>1924</v>
      </c>
      <c r="E1526">
        <v>1</v>
      </c>
      <c r="F1526" t="s">
        <v>13826</v>
      </c>
      <c r="G1526">
        <v>1</v>
      </c>
      <c r="H1526" t="s">
        <v>8278</v>
      </c>
      <c r="I1526">
        <v>1</v>
      </c>
      <c r="J1526" t="s">
        <v>13769</v>
      </c>
      <c r="K1526" t="s">
        <v>13770</v>
      </c>
      <c r="L1526">
        <v>270103</v>
      </c>
      <c r="M1526" t="s">
        <v>13539</v>
      </c>
      <c r="N1526">
        <v>270103008</v>
      </c>
      <c r="O1526" t="s">
        <v>13734</v>
      </c>
      <c r="P1526">
        <v>0</v>
      </c>
      <c r="Q1526">
        <v>74838.796112546348</v>
      </c>
      <c r="R1526">
        <v>49503.922738900874</v>
      </c>
    </row>
    <row r="1527" spans="1:18" x14ac:dyDescent="0.25">
      <c r="A1527">
        <v>13</v>
      </c>
      <c r="B1527">
        <v>13203</v>
      </c>
      <c r="C1527" t="s">
        <v>10679</v>
      </c>
      <c r="D1527" t="s">
        <v>1924</v>
      </c>
      <c r="E1527">
        <v>2</v>
      </c>
      <c r="F1527" t="s">
        <v>13827</v>
      </c>
      <c r="G1527">
        <v>2</v>
      </c>
      <c r="H1527" t="s">
        <v>13773</v>
      </c>
      <c r="I1527">
        <v>1</v>
      </c>
      <c r="J1527" t="s">
        <v>13769</v>
      </c>
      <c r="K1527" t="s">
        <v>13774</v>
      </c>
      <c r="L1527">
        <v>270103</v>
      </c>
      <c r="M1527" t="s">
        <v>13539</v>
      </c>
      <c r="N1527">
        <v>270103008</v>
      </c>
      <c r="O1527" t="s">
        <v>13734</v>
      </c>
      <c r="P1527">
        <v>0</v>
      </c>
      <c r="Q1527">
        <v>74838.796112546348</v>
      </c>
      <c r="R1527">
        <v>42259.027964076893</v>
      </c>
    </row>
    <row r="1528" spans="1:18" x14ac:dyDescent="0.25">
      <c r="A1528">
        <v>13</v>
      </c>
      <c r="B1528">
        <v>13203</v>
      </c>
      <c r="C1528" t="s">
        <v>10679</v>
      </c>
      <c r="D1528" t="s">
        <v>1924</v>
      </c>
      <c r="E1528">
        <v>2</v>
      </c>
      <c r="F1528" t="s">
        <v>13827</v>
      </c>
      <c r="G1528">
        <v>2</v>
      </c>
      <c r="H1528" t="s">
        <v>13773</v>
      </c>
      <c r="I1528">
        <v>1</v>
      </c>
      <c r="J1528" t="s">
        <v>13769</v>
      </c>
      <c r="K1528" t="s">
        <v>13775</v>
      </c>
      <c r="L1528">
        <v>270103</v>
      </c>
      <c r="M1528" t="s">
        <v>13539</v>
      </c>
      <c r="N1528">
        <v>270103008</v>
      </c>
      <c r="O1528" t="s">
        <v>13734</v>
      </c>
      <c r="P1528">
        <v>0</v>
      </c>
      <c r="Q1528">
        <v>0</v>
      </c>
      <c r="R1528">
        <v>7244.8947748239761</v>
      </c>
    </row>
    <row r="1529" spans="1:18" x14ac:dyDescent="0.25">
      <c r="A1529">
        <v>13</v>
      </c>
      <c r="B1529">
        <v>13203</v>
      </c>
      <c r="C1529" t="s">
        <v>10679</v>
      </c>
      <c r="D1529" t="s">
        <v>1924</v>
      </c>
      <c r="E1529">
        <v>3</v>
      </c>
      <c r="F1529" t="s">
        <v>13828</v>
      </c>
      <c r="G1529">
        <v>1</v>
      </c>
      <c r="H1529" t="s">
        <v>8278</v>
      </c>
      <c r="I1529">
        <v>1</v>
      </c>
      <c r="J1529" t="s">
        <v>13769</v>
      </c>
      <c r="K1529" t="s">
        <v>13777</v>
      </c>
      <c r="L1529">
        <v>270103</v>
      </c>
      <c r="M1529" t="s">
        <v>13539</v>
      </c>
      <c r="N1529">
        <v>270103008</v>
      </c>
      <c r="O1529" t="s">
        <v>13734</v>
      </c>
      <c r="P1529">
        <v>0</v>
      </c>
      <c r="Q1529">
        <v>74838.796112546348</v>
      </c>
      <c r="R1529">
        <v>49503.922738900874</v>
      </c>
    </row>
    <row r="1530" spans="1:18" x14ac:dyDescent="0.25">
      <c r="A1530">
        <v>13</v>
      </c>
      <c r="B1530">
        <v>13203</v>
      </c>
      <c r="C1530" t="s">
        <v>10679</v>
      </c>
      <c r="D1530" t="s">
        <v>1924</v>
      </c>
      <c r="E1530">
        <v>4</v>
      </c>
      <c r="F1530" t="s">
        <v>13829</v>
      </c>
      <c r="G1530">
        <v>1</v>
      </c>
      <c r="H1530" t="s">
        <v>8278</v>
      </c>
      <c r="I1530">
        <v>1</v>
      </c>
      <c r="J1530" t="s">
        <v>13769</v>
      </c>
      <c r="K1530" t="s">
        <v>13780</v>
      </c>
      <c r="L1530">
        <v>270103</v>
      </c>
      <c r="M1530" t="s">
        <v>13539</v>
      </c>
      <c r="N1530">
        <v>270103008</v>
      </c>
      <c r="O1530" t="s">
        <v>13734</v>
      </c>
      <c r="P1530">
        <v>0</v>
      </c>
      <c r="Q1530">
        <v>74838.796112546348</v>
      </c>
      <c r="R1530">
        <v>49503.922738900874</v>
      </c>
    </row>
    <row r="1531" spans="1:18" x14ac:dyDescent="0.25">
      <c r="A1531">
        <v>13</v>
      </c>
      <c r="B1531">
        <v>13301</v>
      </c>
      <c r="C1531" t="s">
        <v>10679</v>
      </c>
      <c r="D1531" t="s">
        <v>1927</v>
      </c>
      <c r="E1531">
        <v>1</v>
      </c>
      <c r="F1531" t="s">
        <v>13826</v>
      </c>
      <c r="G1531">
        <v>1</v>
      </c>
      <c r="H1531" t="s">
        <v>8278</v>
      </c>
      <c r="I1531">
        <v>1</v>
      </c>
      <c r="J1531" t="s">
        <v>13769</v>
      </c>
      <c r="K1531" t="s">
        <v>13770</v>
      </c>
      <c r="L1531">
        <v>270103</v>
      </c>
      <c r="M1531" t="s">
        <v>13539</v>
      </c>
      <c r="N1531">
        <v>270103008</v>
      </c>
      <c r="O1531" t="s">
        <v>13734</v>
      </c>
      <c r="P1531">
        <v>15638.379624547151</v>
      </c>
      <c r="Q1531">
        <v>21934.375531531714</v>
      </c>
      <c r="R1531">
        <v>31881.092677279143</v>
      </c>
    </row>
    <row r="1532" spans="1:18" x14ac:dyDescent="0.25">
      <c r="A1532">
        <v>13</v>
      </c>
      <c r="B1532">
        <v>13301</v>
      </c>
      <c r="C1532" t="s">
        <v>10679</v>
      </c>
      <c r="D1532" t="s">
        <v>1927</v>
      </c>
      <c r="E1532">
        <v>1</v>
      </c>
      <c r="F1532" t="s">
        <v>13826</v>
      </c>
      <c r="G1532">
        <v>1</v>
      </c>
      <c r="H1532" t="s">
        <v>8278</v>
      </c>
      <c r="I1532">
        <v>1</v>
      </c>
      <c r="J1532" t="s">
        <v>13769</v>
      </c>
      <c r="K1532" t="s">
        <v>13771</v>
      </c>
      <c r="L1532">
        <v>270103</v>
      </c>
      <c r="M1532" t="s">
        <v>13539</v>
      </c>
      <c r="N1532">
        <v>270103008</v>
      </c>
      <c r="O1532" t="s">
        <v>13734</v>
      </c>
      <c r="P1532">
        <v>0</v>
      </c>
      <c r="Q1532">
        <v>3336.8933638957833</v>
      </c>
      <c r="R1532">
        <v>5188.0426992346402</v>
      </c>
    </row>
    <row r="1533" spans="1:18" x14ac:dyDescent="0.25">
      <c r="A1533">
        <v>13</v>
      </c>
      <c r="B1533">
        <v>13301</v>
      </c>
      <c r="C1533" t="s">
        <v>10679</v>
      </c>
      <c r="D1533" t="s">
        <v>1927</v>
      </c>
      <c r="E1533">
        <v>2</v>
      </c>
      <c r="F1533" t="s">
        <v>13827</v>
      </c>
      <c r="G1533">
        <v>2</v>
      </c>
      <c r="H1533" t="s">
        <v>13773</v>
      </c>
      <c r="I1533">
        <v>1</v>
      </c>
      <c r="J1533" t="s">
        <v>13769</v>
      </c>
      <c r="K1533" t="s">
        <v>13774</v>
      </c>
      <c r="L1533">
        <v>270103</v>
      </c>
      <c r="M1533" t="s">
        <v>13539</v>
      </c>
      <c r="N1533">
        <v>270103008</v>
      </c>
      <c r="O1533" t="s">
        <v>13734</v>
      </c>
      <c r="P1533">
        <v>15638.379624547151</v>
      </c>
      <c r="Q1533">
        <v>15172.03932412607</v>
      </c>
      <c r="R1533">
        <v>23366.294250398281</v>
      </c>
    </row>
    <row r="1534" spans="1:18" x14ac:dyDescent="0.25">
      <c r="A1534">
        <v>13</v>
      </c>
      <c r="B1534">
        <v>13301</v>
      </c>
      <c r="C1534" t="s">
        <v>10679</v>
      </c>
      <c r="D1534" t="s">
        <v>1927</v>
      </c>
      <c r="E1534">
        <v>2</v>
      </c>
      <c r="F1534" t="s">
        <v>13827</v>
      </c>
      <c r="G1534">
        <v>2</v>
      </c>
      <c r="H1534" t="s">
        <v>13773</v>
      </c>
      <c r="I1534">
        <v>1</v>
      </c>
      <c r="J1534" t="s">
        <v>13769</v>
      </c>
      <c r="K1534" t="s">
        <v>13775</v>
      </c>
      <c r="L1534">
        <v>270103</v>
      </c>
      <c r="M1534" t="s">
        <v>13539</v>
      </c>
      <c r="N1534">
        <v>270103008</v>
      </c>
      <c r="O1534" t="s">
        <v>13734</v>
      </c>
      <c r="P1534">
        <v>0</v>
      </c>
      <c r="Q1534">
        <v>10099.229571301426</v>
      </c>
      <c r="R1534">
        <v>13702.841126115512</v>
      </c>
    </row>
    <row r="1535" spans="1:18" x14ac:dyDescent="0.25">
      <c r="A1535">
        <v>13</v>
      </c>
      <c r="B1535">
        <v>13301</v>
      </c>
      <c r="C1535" t="s">
        <v>10679</v>
      </c>
      <c r="D1535" t="s">
        <v>1927</v>
      </c>
      <c r="E1535">
        <v>3</v>
      </c>
      <c r="F1535" t="s">
        <v>13828</v>
      </c>
      <c r="G1535">
        <v>1</v>
      </c>
      <c r="H1535" t="s">
        <v>8278</v>
      </c>
      <c r="I1535">
        <v>1</v>
      </c>
      <c r="J1535" t="s">
        <v>13769</v>
      </c>
      <c r="K1535" t="s">
        <v>13777</v>
      </c>
      <c r="L1535">
        <v>270103</v>
      </c>
      <c r="M1535" t="s">
        <v>13539</v>
      </c>
      <c r="N1535">
        <v>270103008</v>
      </c>
      <c r="O1535" t="s">
        <v>13734</v>
      </c>
      <c r="P1535">
        <v>15638.379624547151</v>
      </c>
      <c r="Q1535">
        <v>25271.2688954275</v>
      </c>
      <c r="R1535">
        <v>37069.135376513783</v>
      </c>
    </row>
    <row r="1536" spans="1:18" x14ac:dyDescent="0.25">
      <c r="A1536">
        <v>13</v>
      </c>
      <c r="B1536">
        <v>13301</v>
      </c>
      <c r="C1536" t="s">
        <v>10679</v>
      </c>
      <c r="D1536" t="s">
        <v>1927</v>
      </c>
      <c r="E1536">
        <v>4</v>
      </c>
      <c r="F1536" t="s">
        <v>13829</v>
      </c>
      <c r="G1536">
        <v>1</v>
      </c>
      <c r="H1536" t="s">
        <v>8278</v>
      </c>
      <c r="I1536">
        <v>1</v>
      </c>
      <c r="J1536" t="s">
        <v>13769</v>
      </c>
      <c r="K1536" t="s">
        <v>13780</v>
      </c>
      <c r="L1536">
        <v>270103</v>
      </c>
      <c r="M1536" t="s">
        <v>13539</v>
      </c>
      <c r="N1536">
        <v>270103008</v>
      </c>
      <c r="O1536" t="s">
        <v>13734</v>
      </c>
      <c r="P1536">
        <v>15638.379624547151</v>
      </c>
      <c r="Q1536">
        <v>21934.375531531714</v>
      </c>
      <c r="R1536">
        <v>31881.092677279143</v>
      </c>
    </row>
    <row r="1537" spans="1:18" x14ac:dyDescent="0.25">
      <c r="A1537">
        <v>13</v>
      </c>
      <c r="B1537">
        <v>13301</v>
      </c>
      <c r="C1537" t="s">
        <v>10679</v>
      </c>
      <c r="D1537" t="s">
        <v>1927</v>
      </c>
      <c r="E1537">
        <v>4</v>
      </c>
      <c r="F1537" t="s">
        <v>13829</v>
      </c>
      <c r="G1537">
        <v>1</v>
      </c>
      <c r="H1537" t="s">
        <v>8278</v>
      </c>
      <c r="I1537">
        <v>1</v>
      </c>
      <c r="J1537" t="s">
        <v>13769</v>
      </c>
      <c r="K1537" t="s">
        <v>13781</v>
      </c>
      <c r="L1537">
        <v>270103</v>
      </c>
      <c r="M1537" t="s">
        <v>13539</v>
      </c>
      <c r="N1537">
        <v>270103008</v>
      </c>
      <c r="O1537" t="s">
        <v>13734</v>
      </c>
      <c r="P1537">
        <v>0</v>
      </c>
      <c r="Q1537">
        <v>3336.8933638957833</v>
      </c>
      <c r="R1537">
        <v>5188.0426992346402</v>
      </c>
    </row>
    <row r="1538" spans="1:18" x14ac:dyDescent="0.25">
      <c r="A1538">
        <v>13</v>
      </c>
      <c r="B1538">
        <v>13302</v>
      </c>
      <c r="C1538" t="s">
        <v>10679</v>
      </c>
      <c r="D1538" t="s">
        <v>1930</v>
      </c>
      <c r="E1538">
        <v>1</v>
      </c>
      <c r="F1538" t="s">
        <v>13826</v>
      </c>
      <c r="G1538">
        <v>1</v>
      </c>
      <c r="H1538" t="s">
        <v>8278</v>
      </c>
      <c r="I1538">
        <v>1</v>
      </c>
      <c r="J1538" t="s">
        <v>13769</v>
      </c>
      <c r="K1538" t="s">
        <v>13770</v>
      </c>
      <c r="L1538">
        <v>270103</v>
      </c>
      <c r="M1538" t="s">
        <v>13539</v>
      </c>
      <c r="N1538">
        <v>270103008</v>
      </c>
      <c r="O1538" t="s">
        <v>13734</v>
      </c>
      <c r="P1538">
        <v>7820.0741374394065</v>
      </c>
      <c r="Q1538">
        <v>9358.7602424583965</v>
      </c>
      <c r="R1538">
        <v>9935.5806336641544</v>
      </c>
    </row>
    <row r="1539" spans="1:18" x14ac:dyDescent="0.25">
      <c r="A1539">
        <v>13</v>
      </c>
      <c r="B1539">
        <v>13302</v>
      </c>
      <c r="C1539" t="s">
        <v>10679</v>
      </c>
      <c r="D1539" t="s">
        <v>1930</v>
      </c>
      <c r="E1539">
        <v>1</v>
      </c>
      <c r="F1539" t="s">
        <v>13826</v>
      </c>
      <c r="G1539">
        <v>1</v>
      </c>
      <c r="H1539" t="s">
        <v>8278</v>
      </c>
      <c r="I1539">
        <v>1</v>
      </c>
      <c r="J1539" t="s">
        <v>13769</v>
      </c>
      <c r="K1539" t="s">
        <v>13771</v>
      </c>
      <c r="L1539">
        <v>270103</v>
      </c>
      <c r="M1539" t="s">
        <v>13539</v>
      </c>
      <c r="N1539">
        <v>270103008</v>
      </c>
      <c r="O1539" t="s">
        <v>13734</v>
      </c>
      <c r="P1539">
        <v>2606.691379146469</v>
      </c>
      <c r="Q1539">
        <v>0</v>
      </c>
      <c r="R1539">
        <v>1794.0255356836556</v>
      </c>
    </row>
    <row r="1540" spans="1:18" x14ac:dyDescent="0.25">
      <c r="A1540">
        <v>13</v>
      </c>
      <c r="B1540">
        <v>13302</v>
      </c>
      <c r="C1540" t="s">
        <v>10679</v>
      </c>
      <c r="D1540" t="s">
        <v>1930</v>
      </c>
      <c r="E1540">
        <v>2</v>
      </c>
      <c r="F1540" t="s">
        <v>13827</v>
      </c>
      <c r="G1540">
        <v>2</v>
      </c>
      <c r="H1540" t="s">
        <v>13773</v>
      </c>
      <c r="I1540">
        <v>1</v>
      </c>
      <c r="J1540" t="s">
        <v>13769</v>
      </c>
      <c r="K1540" t="s">
        <v>13774</v>
      </c>
      <c r="L1540">
        <v>270103</v>
      </c>
      <c r="M1540" t="s">
        <v>13539</v>
      </c>
      <c r="N1540">
        <v>270103008</v>
      </c>
      <c r="O1540" t="s">
        <v>13734</v>
      </c>
      <c r="P1540">
        <v>2606.691379146469</v>
      </c>
      <c r="Q1540">
        <v>4339.9895035849877</v>
      </c>
      <c r="R1540">
        <v>9935.5806336641544</v>
      </c>
    </row>
    <row r="1541" spans="1:18" x14ac:dyDescent="0.25">
      <c r="A1541">
        <v>13</v>
      </c>
      <c r="B1541">
        <v>13302</v>
      </c>
      <c r="C1541" t="s">
        <v>10679</v>
      </c>
      <c r="D1541" t="s">
        <v>1930</v>
      </c>
      <c r="E1541">
        <v>2</v>
      </c>
      <c r="F1541" t="s">
        <v>13827</v>
      </c>
      <c r="G1541">
        <v>2</v>
      </c>
      <c r="H1541" t="s">
        <v>13773</v>
      </c>
      <c r="I1541">
        <v>1</v>
      </c>
      <c r="J1541" t="s">
        <v>13769</v>
      </c>
      <c r="K1541" t="s">
        <v>13775</v>
      </c>
      <c r="L1541">
        <v>270103</v>
      </c>
      <c r="M1541" t="s">
        <v>13539</v>
      </c>
      <c r="N1541">
        <v>270103008</v>
      </c>
      <c r="O1541" t="s">
        <v>13734</v>
      </c>
      <c r="P1541">
        <v>7820.0741374394065</v>
      </c>
      <c r="Q1541">
        <v>5018.7707388734098</v>
      </c>
      <c r="R1541">
        <v>1794.0255356836556</v>
      </c>
    </row>
    <row r="1542" spans="1:18" x14ac:dyDescent="0.25">
      <c r="A1542">
        <v>13</v>
      </c>
      <c r="B1542">
        <v>13302</v>
      </c>
      <c r="C1542" t="s">
        <v>10679</v>
      </c>
      <c r="D1542" t="s">
        <v>1930</v>
      </c>
      <c r="E1542">
        <v>3</v>
      </c>
      <c r="F1542" t="s">
        <v>13828</v>
      </c>
      <c r="G1542">
        <v>1</v>
      </c>
      <c r="H1542" t="s">
        <v>8278</v>
      </c>
      <c r="I1542">
        <v>1</v>
      </c>
      <c r="J1542" t="s">
        <v>13769</v>
      </c>
      <c r="K1542" t="s">
        <v>13777</v>
      </c>
      <c r="L1542">
        <v>270103</v>
      </c>
      <c r="M1542" t="s">
        <v>13539</v>
      </c>
      <c r="N1542">
        <v>270103008</v>
      </c>
      <c r="O1542" t="s">
        <v>13734</v>
      </c>
      <c r="P1542">
        <v>7820.0741374394065</v>
      </c>
      <c r="Q1542">
        <v>9358.7602424583965</v>
      </c>
      <c r="R1542">
        <v>11729.60616934781</v>
      </c>
    </row>
    <row r="1543" spans="1:18" x14ac:dyDescent="0.25">
      <c r="A1543">
        <v>13</v>
      </c>
      <c r="B1543">
        <v>13302</v>
      </c>
      <c r="C1543" t="s">
        <v>10679</v>
      </c>
      <c r="D1543" t="s">
        <v>1930</v>
      </c>
      <c r="E1543">
        <v>3</v>
      </c>
      <c r="F1543" t="s">
        <v>13828</v>
      </c>
      <c r="G1543">
        <v>1</v>
      </c>
      <c r="H1543" t="s">
        <v>8278</v>
      </c>
      <c r="I1543">
        <v>1</v>
      </c>
      <c r="J1543" t="s">
        <v>13769</v>
      </c>
      <c r="K1543" t="s">
        <v>13778</v>
      </c>
      <c r="L1543">
        <v>270103</v>
      </c>
      <c r="M1543" t="s">
        <v>13539</v>
      </c>
      <c r="N1543">
        <v>270103008</v>
      </c>
      <c r="O1543" t="s">
        <v>13734</v>
      </c>
      <c r="P1543">
        <v>2606.691379146469</v>
      </c>
      <c r="Q1543">
        <v>0</v>
      </c>
      <c r="R1543">
        <v>0</v>
      </c>
    </row>
    <row r="1544" spans="1:18" x14ac:dyDescent="0.25">
      <c r="A1544">
        <v>13</v>
      </c>
      <c r="B1544">
        <v>13302</v>
      </c>
      <c r="C1544" t="s">
        <v>10679</v>
      </c>
      <c r="D1544" t="s">
        <v>1930</v>
      </c>
      <c r="E1544">
        <v>4</v>
      </c>
      <c r="F1544" t="s">
        <v>13829</v>
      </c>
      <c r="G1544">
        <v>1</v>
      </c>
      <c r="H1544" t="s">
        <v>8278</v>
      </c>
      <c r="I1544">
        <v>1</v>
      </c>
      <c r="J1544" t="s">
        <v>13769</v>
      </c>
      <c r="K1544" t="s">
        <v>13780</v>
      </c>
      <c r="L1544">
        <v>270103</v>
      </c>
      <c r="M1544" t="s">
        <v>13539</v>
      </c>
      <c r="N1544">
        <v>270103008</v>
      </c>
      <c r="O1544" t="s">
        <v>13734</v>
      </c>
      <c r="P1544">
        <v>7820.0741374394065</v>
      </c>
      <c r="Q1544">
        <v>9358.7602424583965</v>
      </c>
      <c r="R1544">
        <v>9935.5806336641544</v>
      </c>
    </row>
    <row r="1545" spans="1:18" x14ac:dyDescent="0.25">
      <c r="A1545">
        <v>13</v>
      </c>
      <c r="B1545">
        <v>13302</v>
      </c>
      <c r="C1545" t="s">
        <v>10679</v>
      </c>
      <c r="D1545" t="s">
        <v>1930</v>
      </c>
      <c r="E1545">
        <v>4</v>
      </c>
      <c r="F1545" t="s">
        <v>13829</v>
      </c>
      <c r="G1545">
        <v>1</v>
      </c>
      <c r="H1545" t="s">
        <v>8278</v>
      </c>
      <c r="I1545">
        <v>1</v>
      </c>
      <c r="J1545" t="s">
        <v>13769</v>
      </c>
      <c r="K1545" t="s">
        <v>13781</v>
      </c>
      <c r="L1545">
        <v>270103</v>
      </c>
      <c r="M1545" t="s">
        <v>13539</v>
      </c>
      <c r="N1545">
        <v>270103008</v>
      </c>
      <c r="O1545" t="s">
        <v>13734</v>
      </c>
      <c r="P1545">
        <v>2606.691379146469</v>
      </c>
      <c r="Q1545">
        <v>0</v>
      </c>
      <c r="R1545">
        <v>1794.0255356836556</v>
      </c>
    </row>
    <row r="1546" spans="1:18" x14ac:dyDescent="0.25">
      <c r="A1546">
        <v>13</v>
      </c>
      <c r="B1546">
        <v>13303</v>
      </c>
      <c r="C1546" t="s">
        <v>10679</v>
      </c>
      <c r="D1546" t="s">
        <v>1933</v>
      </c>
      <c r="E1546">
        <v>1</v>
      </c>
      <c r="F1546" t="s">
        <v>13826</v>
      </c>
      <c r="G1546">
        <v>1</v>
      </c>
      <c r="H1546" t="s">
        <v>8278</v>
      </c>
      <c r="I1546">
        <v>1</v>
      </c>
      <c r="J1546" t="s">
        <v>13769</v>
      </c>
      <c r="K1546" t="s">
        <v>13770</v>
      </c>
      <c r="L1546">
        <v>270103</v>
      </c>
      <c r="M1546" t="s">
        <v>13539</v>
      </c>
      <c r="N1546">
        <v>270103008</v>
      </c>
      <c r="O1546" t="s">
        <v>13734</v>
      </c>
      <c r="P1546">
        <v>0</v>
      </c>
      <c r="Q1546">
        <v>44481.299795595121</v>
      </c>
      <c r="R1546">
        <v>0</v>
      </c>
    </row>
    <row r="1547" spans="1:18" x14ac:dyDescent="0.25">
      <c r="A1547">
        <v>13</v>
      </c>
      <c r="B1547">
        <v>13303</v>
      </c>
      <c r="C1547" t="s">
        <v>10679</v>
      </c>
      <c r="D1547" t="s">
        <v>1933</v>
      </c>
      <c r="E1547">
        <v>2</v>
      </c>
      <c r="F1547" t="s">
        <v>13827</v>
      </c>
      <c r="G1547">
        <v>2</v>
      </c>
      <c r="H1547" t="s">
        <v>13773</v>
      </c>
      <c r="I1547">
        <v>1</v>
      </c>
      <c r="J1547" t="s">
        <v>13769</v>
      </c>
      <c r="K1547" t="s">
        <v>13774</v>
      </c>
      <c r="L1547">
        <v>270103</v>
      </c>
      <c r="M1547" t="s">
        <v>13539</v>
      </c>
      <c r="N1547">
        <v>270103008</v>
      </c>
      <c r="O1547" t="s">
        <v>13734</v>
      </c>
      <c r="P1547">
        <v>0</v>
      </c>
      <c r="Q1547">
        <v>30804.436079550571</v>
      </c>
      <c r="R1547">
        <v>0</v>
      </c>
    </row>
    <row r="1548" spans="1:18" x14ac:dyDescent="0.25">
      <c r="A1548">
        <v>13</v>
      </c>
      <c r="B1548">
        <v>13303</v>
      </c>
      <c r="C1548" t="s">
        <v>10679</v>
      </c>
      <c r="D1548" t="s">
        <v>1933</v>
      </c>
      <c r="E1548">
        <v>2</v>
      </c>
      <c r="F1548" t="s">
        <v>13827</v>
      </c>
      <c r="G1548">
        <v>2</v>
      </c>
      <c r="H1548" t="s">
        <v>13773</v>
      </c>
      <c r="I1548">
        <v>1</v>
      </c>
      <c r="J1548" t="s">
        <v>13769</v>
      </c>
      <c r="K1548" t="s">
        <v>13775</v>
      </c>
      <c r="L1548">
        <v>270103</v>
      </c>
      <c r="M1548" t="s">
        <v>13539</v>
      </c>
      <c r="N1548">
        <v>270103008</v>
      </c>
      <c r="O1548" t="s">
        <v>13734</v>
      </c>
      <c r="P1548">
        <v>0</v>
      </c>
      <c r="Q1548">
        <v>13676.863716044551</v>
      </c>
      <c r="R1548">
        <v>0</v>
      </c>
    </row>
    <row r="1549" spans="1:18" x14ac:dyDescent="0.25">
      <c r="A1549">
        <v>13</v>
      </c>
      <c r="B1549">
        <v>13303</v>
      </c>
      <c r="C1549" t="s">
        <v>10679</v>
      </c>
      <c r="D1549" t="s">
        <v>1933</v>
      </c>
      <c r="E1549">
        <v>3</v>
      </c>
      <c r="F1549" t="s">
        <v>13828</v>
      </c>
      <c r="G1549">
        <v>1</v>
      </c>
      <c r="H1549" t="s">
        <v>8278</v>
      </c>
      <c r="I1549">
        <v>1</v>
      </c>
      <c r="J1549" t="s">
        <v>13769</v>
      </c>
      <c r="K1549" t="s">
        <v>13777</v>
      </c>
      <c r="L1549">
        <v>270103</v>
      </c>
      <c r="M1549" t="s">
        <v>13539</v>
      </c>
      <c r="N1549">
        <v>270103008</v>
      </c>
      <c r="O1549" t="s">
        <v>13734</v>
      </c>
      <c r="P1549">
        <v>0</v>
      </c>
      <c r="Q1549">
        <v>44481.299795595121</v>
      </c>
      <c r="R1549">
        <v>0</v>
      </c>
    </row>
    <row r="1550" spans="1:18" x14ac:dyDescent="0.25">
      <c r="A1550">
        <v>13</v>
      </c>
      <c r="B1550">
        <v>13303</v>
      </c>
      <c r="C1550" t="s">
        <v>10679</v>
      </c>
      <c r="D1550" t="s">
        <v>1933</v>
      </c>
      <c r="E1550">
        <v>4</v>
      </c>
      <c r="F1550" t="s">
        <v>13829</v>
      </c>
      <c r="G1550">
        <v>1</v>
      </c>
      <c r="H1550" t="s">
        <v>8278</v>
      </c>
      <c r="I1550">
        <v>1</v>
      </c>
      <c r="J1550" t="s">
        <v>13769</v>
      </c>
      <c r="K1550" t="s">
        <v>13780</v>
      </c>
      <c r="L1550">
        <v>270103</v>
      </c>
      <c r="M1550" t="s">
        <v>13539</v>
      </c>
      <c r="N1550">
        <v>270103008</v>
      </c>
      <c r="O1550" t="s">
        <v>13734</v>
      </c>
      <c r="P1550">
        <v>0</v>
      </c>
      <c r="Q1550">
        <v>44481.299795595121</v>
      </c>
      <c r="R1550">
        <v>0</v>
      </c>
    </row>
    <row r="1551" spans="1:18" x14ac:dyDescent="0.25">
      <c r="A1551">
        <v>13</v>
      </c>
      <c r="B1551">
        <v>13401</v>
      </c>
      <c r="C1551" t="s">
        <v>10679</v>
      </c>
      <c r="D1551" t="s">
        <v>1936</v>
      </c>
      <c r="E1551">
        <v>1</v>
      </c>
      <c r="F1551" t="s">
        <v>13826</v>
      </c>
      <c r="G1551">
        <v>1</v>
      </c>
      <c r="H1551" t="s">
        <v>8278</v>
      </c>
      <c r="I1551">
        <v>1</v>
      </c>
      <c r="J1551" t="s">
        <v>13769</v>
      </c>
      <c r="K1551" t="s">
        <v>13770</v>
      </c>
      <c r="L1551">
        <v>270103</v>
      </c>
      <c r="M1551" t="s">
        <v>13539</v>
      </c>
      <c r="N1551">
        <v>270103008</v>
      </c>
      <c r="O1551" t="s">
        <v>13734</v>
      </c>
      <c r="P1551">
        <v>24298.849728905287</v>
      </c>
      <c r="Q1551">
        <v>27908.844306089737</v>
      </c>
      <c r="R1551">
        <v>44231.68397686656</v>
      </c>
    </row>
    <row r="1552" spans="1:18" x14ac:dyDescent="0.25">
      <c r="A1552">
        <v>13</v>
      </c>
      <c r="B1552">
        <v>13401</v>
      </c>
      <c r="C1552" t="s">
        <v>10679</v>
      </c>
      <c r="D1552" t="s">
        <v>1936</v>
      </c>
      <c r="E1552">
        <v>1</v>
      </c>
      <c r="F1552" t="s">
        <v>13826</v>
      </c>
      <c r="G1552">
        <v>1</v>
      </c>
      <c r="H1552" t="s">
        <v>8278</v>
      </c>
      <c r="I1552">
        <v>1</v>
      </c>
      <c r="J1552" t="s">
        <v>13769</v>
      </c>
      <c r="K1552" t="s">
        <v>13771</v>
      </c>
      <c r="L1552">
        <v>270103</v>
      </c>
      <c r="M1552" t="s">
        <v>13539</v>
      </c>
      <c r="N1552">
        <v>270103008</v>
      </c>
      <c r="O1552" t="s">
        <v>13734</v>
      </c>
      <c r="P1552">
        <v>3024.6878480665478</v>
      </c>
      <c r="Q1552">
        <v>17615.577148745178</v>
      </c>
      <c r="R1552">
        <v>7907.0557588727688</v>
      </c>
    </row>
    <row r="1553" spans="1:18" x14ac:dyDescent="0.25">
      <c r="A1553">
        <v>13</v>
      </c>
      <c r="B1553">
        <v>13401</v>
      </c>
      <c r="C1553" t="s">
        <v>10679</v>
      </c>
      <c r="D1553" t="s">
        <v>1936</v>
      </c>
      <c r="E1553">
        <v>2</v>
      </c>
      <c r="F1553" t="s">
        <v>13827</v>
      </c>
      <c r="G1553">
        <v>2</v>
      </c>
      <c r="H1553" t="s">
        <v>13773</v>
      </c>
      <c r="I1553">
        <v>1</v>
      </c>
      <c r="J1553" t="s">
        <v>13769</v>
      </c>
      <c r="K1553" t="s">
        <v>13774</v>
      </c>
      <c r="L1553">
        <v>270103</v>
      </c>
      <c r="M1553" t="s">
        <v>13539</v>
      </c>
      <c r="N1553">
        <v>270103008</v>
      </c>
      <c r="O1553" t="s">
        <v>13734</v>
      </c>
      <c r="P1553">
        <v>20820.943697256942</v>
      </c>
      <c r="Q1553">
        <v>14032.406596180725</v>
      </c>
      <c r="R1553">
        <v>35358.72749301797</v>
      </c>
    </row>
    <row r="1554" spans="1:18" x14ac:dyDescent="0.25">
      <c r="A1554">
        <v>13</v>
      </c>
      <c r="B1554">
        <v>13401</v>
      </c>
      <c r="C1554" t="s">
        <v>10679</v>
      </c>
      <c r="D1554" t="s">
        <v>1936</v>
      </c>
      <c r="E1554">
        <v>2</v>
      </c>
      <c r="F1554" t="s">
        <v>13827</v>
      </c>
      <c r="G1554">
        <v>2</v>
      </c>
      <c r="H1554" t="s">
        <v>13773</v>
      </c>
      <c r="I1554">
        <v>1</v>
      </c>
      <c r="J1554" t="s">
        <v>13769</v>
      </c>
      <c r="K1554" t="s">
        <v>13775</v>
      </c>
      <c r="L1554">
        <v>270103</v>
      </c>
      <c r="M1554" t="s">
        <v>13539</v>
      </c>
      <c r="N1554">
        <v>270103008</v>
      </c>
      <c r="O1554" t="s">
        <v>13734</v>
      </c>
      <c r="P1554">
        <v>6502.593879714891</v>
      </c>
      <c r="Q1554">
        <v>31492.01485865418</v>
      </c>
      <c r="R1554">
        <v>16780.012242721354</v>
      </c>
    </row>
    <row r="1555" spans="1:18" x14ac:dyDescent="0.25">
      <c r="A1555">
        <v>13</v>
      </c>
      <c r="B1555">
        <v>13401</v>
      </c>
      <c r="C1555" t="s">
        <v>10679</v>
      </c>
      <c r="D1555" t="s">
        <v>1936</v>
      </c>
      <c r="E1555">
        <v>3</v>
      </c>
      <c r="F1555" t="s">
        <v>13828</v>
      </c>
      <c r="G1555">
        <v>1</v>
      </c>
      <c r="H1555" t="s">
        <v>8278</v>
      </c>
      <c r="I1555">
        <v>1</v>
      </c>
      <c r="J1555" t="s">
        <v>13769</v>
      </c>
      <c r="K1555" t="s">
        <v>13777</v>
      </c>
      <c r="L1555">
        <v>270103</v>
      </c>
      <c r="M1555" t="s">
        <v>13539</v>
      </c>
      <c r="N1555">
        <v>270103008</v>
      </c>
      <c r="O1555" t="s">
        <v>13734</v>
      </c>
      <c r="P1555">
        <v>25508.657972459052</v>
      </c>
      <c r="Q1555">
        <v>40428.210192610648</v>
      </c>
      <c r="R1555">
        <v>49747.702790030846</v>
      </c>
    </row>
    <row r="1556" spans="1:18" x14ac:dyDescent="0.25">
      <c r="A1556">
        <v>13</v>
      </c>
      <c r="B1556">
        <v>13401</v>
      </c>
      <c r="C1556" t="s">
        <v>10679</v>
      </c>
      <c r="D1556" t="s">
        <v>1936</v>
      </c>
      <c r="E1556">
        <v>3</v>
      </c>
      <c r="F1556" t="s">
        <v>13828</v>
      </c>
      <c r="G1556">
        <v>1</v>
      </c>
      <c r="H1556" t="s">
        <v>8278</v>
      </c>
      <c r="I1556">
        <v>1</v>
      </c>
      <c r="J1556" t="s">
        <v>13769</v>
      </c>
      <c r="K1556" t="s">
        <v>13778</v>
      </c>
      <c r="L1556">
        <v>270103</v>
      </c>
      <c r="M1556" t="s">
        <v>13539</v>
      </c>
      <c r="N1556">
        <v>270103008</v>
      </c>
      <c r="O1556" t="s">
        <v>13734</v>
      </c>
      <c r="P1556">
        <v>1814.8796045127822</v>
      </c>
      <c r="Q1556">
        <v>5096.2112622242566</v>
      </c>
      <c r="R1556">
        <v>2391.0369457084867</v>
      </c>
    </row>
    <row r="1557" spans="1:18" x14ac:dyDescent="0.25">
      <c r="A1557">
        <v>13</v>
      </c>
      <c r="B1557">
        <v>13401</v>
      </c>
      <c r="C1557" t="s">
        <v>10679</v>
      </c>
      <c r="D1557" t="s">
        <v>1936</v>
      </c>
      <c r="E1557">
        <v>4</v>
      </c>
      <c r="F1557" t="s">
        <v>13829</v>
      </c>
      <c r="G1557">
        <v>1</v>
      </c>
      <c r="H1557" t="s">
        <v>8278</v>
      </c>
      <c r="I1557">
        <v>1</v>
      </c>
      <c r="J1557" t="s">
        <v>13769</v>
      </c>
      <c r="K1557" t="s">
        <v>13780</v>
      </c>
      <c r="L1557">
        <v>270103</v>
      </c>
      <c r="M1557" t="s">
        <v>13539</v>
      </c>
      <c r="N1557">
        <v>270103008</v>
      </c>
      <c r="O1557" t="s">
        <v>13734</v>
      </c>
      <c r="P1557">
        <v>24298.849728905287</v>
      </c>
      <c r="Q1557">
        <v>27908.844306089737</v>
      </c>
      <c r="R1557">
        <v>44231.68397686656</v>
      </c>
    </row>
    <row r="1558" spans="1:18" x14ac:dyDescent="0.25">
      <c r="A1558">
        <v>13</v>
      </c>
      <c r="B1558">
        <v>13401</v>
      </c>
      <c r="C1558" t="s">
        <v>10679</v>
      </c>
      <c r="D1558" t="s">
        <v>1936</v>
      </c>
      <c r="E1558">
        <v>4</v>
      </c>
      <c r="F1558" t="s">
        <v>13829</v>
      </c>
      <c r="G1558">
        <v>1</v>
      </c>
      <c r="H1558" t="s">
        <v>8278</v>
      </c>
      <c r="I1558">
        <v>1</v>
      </c>
      <c r="J1558" t="s">
        <v>13769</v>
      </c>
      <c r="K1558" t="s">
        <v>13781</v>
      </c>
      <c r="L1558">
        <v>270103</v>
      </c>
      <c r="M1558" t="s">
        <v>13539</v>
      </c>
      <c r="N1558">
        <v>270103008</v>
      </c>
      <c r="O1558" t="s">
        <v>13734</v>
      </c>
      <c r="P1558">
        <v>3024.6878480665478</v>
      </c>
      <c r="Q1558">
        <v>17615.577148745178</v>
      </c>
      <c r="R1558">
        <v>7907.0557588727688</v>
      </c>
    </row>
    <row r="1559" spans="1:18" x14ac:dyDescent="0.25">
      <c r="A1559">
        <v>13</v>
      </c>
      <c r="B1559">
        <v>13402</v>
      </c>
      <c r="C1559" t="s">
        <v>10679</v>
      </c>
      <c r="D1559" t="s">
        <v>1939</v>
      </c>
      <c r="E1559">
        <v>1</v>
      </c>
      <c r="F1559" t="s">
        <v>13826</v>
      </c>
      <c r="G1559">
        <v>1</v>
      </c>
      <c r="H1559" t="s">
        <v>8278</v>
      </c>
      <c r="I1559">
        <v>1</v>
      </c>
      <c r="J1559" t="s">
        <v>13769</v>
      </c>
      <c r="K1559" t="s">
        <v>13770</v>
      </c>
      <c r="L1559">
        <v>270103</v>
      </c>
      <c r="M1559" t="s">
        <v>13539</v>
      </c>
      <c r="N1559">
        <v>270103008</v>
      </c>
      <c r="O1559" t="s">
        <v>13734</v>
      </c>
      <c r="P1559">
        <v>15353.055974452231</v>
      </c>
      <c r="Q1559">
        <v>24097.61691217019</v>
      </c>
      <c r="R1559">
        <v>36332.758885002506</v>
      </c>
    </row>
    <row r="1560" spans="1:18" x14ac:dyDescent="0.25">
      <c r="A1560">
        <v>13</v>
      </c>
      <c r="B1560">
        <v>13402</v>
      </c>
      <c r="C1560" t="s">
        <v>10679</v>
      </c>
      <c r="D1560" t="s">
        <v>1939</v>
      </c>
      <c r="E1560">
        <v>1</v>
      </c>
      <c r="F1560" t="s">
        <v>13826</v>
      </c>
      <c r="G1560">
        <v>1</v>
      </c>
      <c r="H1560" t="s">
        <v>8278</v>
      </c>
      <c r="I1560">
        <v>1</v>
      </c>
      <c r="J1560" t="s">
        <v>13769</v>
      </c>
      <c r="K1560" t="s">
        <v>13771</v>
      </c>
      <c r="L1560">
        <v>270103</v>
      </c>
      <c r="M1560" t="s">
        <v>13539</v>
      </c>
      <c r="N1560">
        <v>270103008</v>
      </c>
      <c r="O1560" t="s">
        <v>13734</v>
      </c>
      <c r="P1560">
        <v>4691.5195600106445</v>
      </c>
      <c r="Q1560">
        <v>5449.076079863793</v>
      </c>
      <c r="R1560">
        <v>4540.3260531263031</v>
      </c>
    </row>
    <row r="1561" spans="1:18" x14ac:dyDescent="0.25">
      <c r="A1561">
        <v>13</v>
      </c>
      <c r="B1561">
        <v>13402</v>
      </c>
      <c r="C1561" t="s">
        <v>10679</v>
      </c>
      <c r="D1561" t="s">
        <v>1939</v>
      </c>
      <c r="E1561">
        <v>2</v>
      </c>
      <c r="F1561" t="s">
        <v>13827</v>
      </c>
      <c r="G1561">
        <v>2</v>
      </c>
      <c r="H1561" t="s">
        <v>13773</v>
      </c>
      <c r="I1561">
        <v>1</v>
      </c>
      <c r="J1561" t="s">
        <v>13769</v>
      </c>
      <c r="K1561" t="s">
        <v>13774</v>
      </c>
      <c r="L1561">
        <v>270103</v>
      </c>
      <c r="M1561" t="s">
        <v>13539</v>
      </c>
      <c r="N1561">
        <v>270103008</v>
      </c>
      <c r="O1561" t="s">
        <v>13734</v>
      </c>
      <c r="P1561">
        <v>7036.7249179455339</v>
      </c>
      <c r="Q1561">
        <v>11168.576861183943</v>
      </c>
      <c r="R1561">
        <v>24451.745502635858</v>
      </c>
    </row>
    <row r="1562" spans="1:18" x14ac:dyDescent="0.25">
      <c r="A1562">
        <v>13</v>
      </c>
      <c r="B1562">
        <v>13402</v>
      </c>
      <c r="C1562" t="s">
        <v>10679</v>
      </c>
      <c r="D1562" t="s">
        <v>1939</v>
      </c>
      <c r="E1562">
        <v>2</v>
      </c>
      <c r="F1562" t="s">
        <v>13827</v>
      </c>
      <c r="G1562">
        <v>2</v>
      </c>
      <c r="H1562" t="s">
        <v>13773</v>
      </c>
      <c r="I1562">
        <v>1</v>
      </c>
      <c r="J1562" t="s">
        <v>13769</v>
      </c>
      <c r="K1562" t="s">
        <v>13775</v>
      </c>
      <c r="L1562">
        <v>270103</v>
      </c>
      <c r="M1562" t="s">
        <v>13539</v>
      </c>
      <c r="N1562">
        <v>270103008</v>
      </c>
      <c r="O1562" t="s">
        <v>13734</v>
      </c>
      <c r="P1562">
        <v>13007.850616517342</v>
      </c>
      <c r="Q1562">
        <v>18378.116130850045</v>
      </c>
      <c r="R1562">
        <v>16421.339435492951</v>
      </c>
    </row>
    <row r="1563" spans="1:18" x14ac:dyDescent="0.25">
      <c r="A1563">
        <v>13</v>
      </c>
      <c r="B1563">
        <v>13402</v>
      </c>
      <c r="C1563" t="s">
        <v>10679</v>
      </c>
      <c r="D1563" t="s">
        <v>1939</v>
      </c>
      <c r="E1563">
        <v>3</v>
      </c>
      <c r="F1563" t="s">
        <v>13828</v>
      </c>
      <c r="G1563">
        <v>1</v>
      </c>
      <c r="H1563" t="s">
        <v>8278</v>
      </c>
      <c r="I1563">
        <v>1</v>
      </c>
      <c r="J1563" t="s">
        <v>13769</v>
      </c>
      <c r="K1563" t="s">
        <v>13777</v>
      </c>
      <c r="L1563">
        <v>270103</v>
      </c>
      <c r="M1563" t="s">
        <v>13539</v>
      </c>
      <c r="N1563">
        <v>270103008</v>
      </c>
      <c r="O1563" t="s">
        <v>13734</v>
      </c>
      <c r="P1563">
        <v>15353.055974452231</v>
      </c>
      <c r="Q1563">
        <v>29546.692992033986</v>
      </c>
      <c r="R1563">
        <v>40873.084938128799</v>
      </c>
    </row>
    <row r="1564" spans="1:18" x14ac:dyDescent="0.25">
      <c r="A1564">
        <v>13</v>
      </c>
      <c r="B1564">
        <v>13402</v>
      </c>
      <c r="C1564" t="s">
        <v>10679</v>
      </c>
      <c r="D1564" t="s">
        <v>1939</v>
      </c>
      <c r="E1564">
        <v>3</v>
      </c>
      <c r="F1564" t="s">
        <v>13828</v>
      </c>
      <c r="G1564">
        <v>1</v>
      </c>
      <c r="H1564" t="s">
        <v>8278</v>
      </c>
      <c r="I1564">
        <v>1</v>
      </c>
      <c r="J1564" t="s">
        <v>13769</v>
      </c>
      <c r="K1564" t="s">
        <v>13778</v>
      </c>
      <c r="L1564">
        <v>270103</v>
      </c>
      <c r="M1564" t="s">
        <v>13539</v>
      </c>
      <c r="N1564">
        <v>270103008</v>
      </c>
      <c r="O1564" t="s">
        <v>13734</v>
      </c>
      <c r="P1564">
        <v>4691.5195600106445</v>
      </c>
      <c r="Q1564">
        <v>0</v>
      </c>
      <c r="R1564">
        <v>0</v>
      </c>
    </row>
    <row r="1565" spans="1:18" x14ac:dyDescent="0.25">
      <c r="A1565">
        <v>13</v>
      </c>
      <c r="B1565">
        <v>13402</v>
      </c>
      <c r="C1565" t="s">
        <v>10679</v>
      </c>
      <c r="D1565" t="s">
        <v>1939</v>
      </c>
      <c r="E1565">
        <v>4</v>
      </c>
      <c r="F1565" t="s">
        <v>13829</v>
      </c>
      <c r="G1565">
        <v>1</v>
      </c>
      <c r="H1565" t="s">
        <v>8278</v>
      </c>
      <c r="I1565">
        <v>1</v>
      </c>
      <c r="J1565" t="s">
        <v>13769</v>
      </c>
      <c r="K1565" t="s">
        <v>13780</v>
      </c>
      <c r="L1565">
        <v>270103</v>
      </c>
      <c r="M1565" t="s">
        <v>13539</v>
      </c>
      <c r="N1565">
        <v>270103008</v>
      </c>
      <c r="O1565" t="s">
        <v>13734</v>
      </c>
      <c r="P1565">
        <v>15353.055974452231</v>
      </c>
      <c r="Q1565">
        <v>24097.61691217019</v>
      </c>
      <c r="R1565">
        <v>36332.758885002506</v>
      </c>
    </row>
    <row r="1566" spans="1:18" x14ac:dyDescent="0.25">
      <c r="A1566">
        <v>13</v>
      </c>
      <c r="B1566">
        <v>13402</v>
      </c>
      <c r="C1566" t="s">
        <v>10679</v>
      </c>
      <c r="D1566" t="s">
        <v>1939</v>
      </c>
      <c r="E1566">
        <v>4</v>
      </c>
      <c r="F1566" t="s">
        <v>13829</v>
      </c>
      <c r="G1566">
        <v>1</v>
      </c>
      <c r="H1566" t="s">
        <v>8278</v>
      </c>
      <c r="I1566">
        <v>1</v>
      </c>
      <c r="J1566" t="s">
        <v>13769</v>
      </c>
      <c r="K1566" t="s">
        <v>13781</v>
      </c>
      <c r="L1566">
        <v>270103</v>
      </c>
      <c r="M1566" t="s">
        <v>13539</v>
      </c>
      <c r="N1566">
        <v>270103008</v>
      </c>
      <c r="O1566" t="s">
        <v>13734</v>
      </c>
      <c r="P1566">
        <v>4691.5195600106445</v>
      </c>
      <c r="Q1566">
        <v>5449.076079863793</v>
      </c>
      <c r="R1566">
        <v>4540.3260531263031</v>
      </c>
    </row>
    <row r="1567" spans="1:18" x14ac:dyDescent="0.25">
      <c r="A1567">
        <v>13</v>
      </c>
      <c r="B1567">
        <v>13403</v>
      </c>
      <c r="C1567" t="s">
        <v>10679</v>
      </c>
      <c r="D1567" t="s">
        <v>13788</v>
      </c>
      <c r="E1567">
        <v>1</v>
      </c>
      <c r="F1567" t="s">
        <v>13826</v>
      </c>
      <c r="G1567">
        <v>1</v>
      </c>
      <c r="H1567" t="s">
        <v>8278</v>
      </c>
      <c r="I1567">
        <v>1</v>
      </c>
      <c r="J1567" t="s">
        <v>13769</v>
      </c>
      <c r="K1567" t="s">
        <v>13770</v>
      </c>
      <c r="L1567">
        <v>270103</v>
      </c>
      <c r="M1567" t="s">
        <v>13539</v>
      </c>
      <c r="N1567">
        <v>270103008</v>
      </c>
      <c r="O1567" t="s">
        <v>13734</v>
      </c>
      <c r="P1567">
        <v>0</v>
      </c>
      <c r="Q1567">
        <v>28298.253389842233</v>
      </c>
      <c r="R1567">
        <v>0</v>
      </c>
    </row>
    <row r="1568" spans="1:18" x14ac:dyDescent="0.25">
      <c r="A1568">
        <v>13</v>
      </c>
      <c r="B1568">
        <v>13403</v>
      </c>
      <c r="C1568" t="s">
        <v>10679</v>
      </c>
      <c r="D1568" t="s">
        <v>13788</v>
      </c>
      <c r="E1568">
        <v>1</v>
      </c>
      <c r="F1568" t="s">
        <v>13826</v>
      </c>
      <c r="G1568">
        <v>1</v>
      </c>
      <c r="H1568" t="s">
        <v>8278</v>
      </c>
      <c r="I1568">
        <v>1</v>
      </c>
      <c r="J1568" t="s">
        <v>13769</v>
      </c>
      <c r="K1568" t="s">
        <v>13771</v>
      </c>
      <c r="L1568">
        <v>270103</v>
      </c>
      <c r="M1568" t="s">
        <v>13539</v>
      </c>
      <c r="N1568">
        <v>270103008</v>
      </c>
      <c r="O1568" t="s">
        <v>13734</v>
      </c>
      <c r="P1568">
        <v>0</v>
      </c>
      <c r="Q1568">
        <v>10380.567472917577</v>
      </c>
      <c r="R1568">
        <v>0</v>
      </c>
    </row>
    <row r="1569" spans="1:18" x14ac:dyDescent="0.25">
      <c r="A1569">
        <v>13</v>
      </c>
      <c r="B1569">
        <v>13403</v>
      </c>
      <c r="C1569" t="s">
        <v>10679</v>
      </c>
      <c r="D1569" t="s">
        <v>13788</v>
      </c>
      <c r="E1569">
        <v>2</v>
      </c>
      <c r="F1569" t="s">
        <v>13827</v>
      </c>
      <c r="G1569">
        <v>2</v>
      </c>
      <c r="H1569" t="s">
        <v>13773</v>
      </c>
      <c r="I1569">
        <v>1</v>
      </c>
      <c r="J1569" t="s">
        <v>13769</v>
      </c>
      <c r="K1569" t="s">
        <v>13774</v>
      </c>
      <c r="L1569">
        <v>270103</v>
      </c>
      <c r="M1569" t="s">
        <v>13539</v>
      </c>
      <c r="N1569">
        <v>270103008</v>
      </c>
      <c r="O1569" t="s">
        <v>13734</v>
      </c>
      <c r="P1569">
        <v>0</v>
      </c>
      <c r="Q1569">
        <v>28298.253389842233</v>
      </c>
      <c r="R1569">
        <v>0</v>
      </c>
    </row>
    <row r="1570" spans="1:18" x14ac:dyDescent="0.25">
      <c r="A1570">
        <v>13</v>
      </c>
      <c r="B1570">
        <v>13403</v>
      </c>
      <c r="C1570" t="s">
        <v>10679</v>
      </c>
      <c r="D1570" t="s">
        <v>13788</v>
      </c>
      <c r="E1570">
        <v>2</v>
      </c>
      <c r="F1570" t="s">
        <v>13827</v>
      </c>
      <c r="G1570">
        <v>2</v>
      </c>
      <c r="H1570" t="s">
        <v>13773</v>
      </c>
      <c r="I1570">
        <v>1</v>
      </c>
      <c r="J1570" t="s">
        <v>13769</v>
      </c>
      <c r="K1570" t="s">
        <v>13775</v>
      </c>
      <c r="L1570">
        <v>270103</v>
      </c>
      <c r="M1570" t="s">
        <v>13539</v>
      </c>
      <c r="N1570">
        <v>270103008</v>
      </c>
      <c r="O1570" t="s">
        <v>13734</v>
      </c>
      <c r="P1570">
        <v>0</v>
      </c>
      <c r="Q1570">
        <v>10380.567472917577</v>
      </c>
      <c r="R1570">
        <v>0</v>
      </c>
    </row>
    <row r="1571" spans="1:18" x14ac:dyDescent="0.25">
      <c r="A1571">
        <v>13</v>
      </c>
      <c r="B1571">
        <v>13403</v>
      </c>
      <c r="C1571" t="s">
        <v>10679</v>
      </c>
      <c r="D1571" t="s">
        <v>13788</v>
      </c>
      <c r="E1571">
        <v>3</v>
      </c>
      <c r="F1571" t="s">
        <v>13828</v>
      </c>
      <c r="G1571">
        <v>1</v>
      </c>
      <c r="H1571" t="s">
        <v>8278</v>
      </c>
      <c r="I1571">
        <v>1</v>
      </c>
      <c r="J1571" t="s">
        <v>13769</v>
      </c>
      <c r="K1571" t="s">
        <v>13777</v>
      </c>
      <c r="L1571">
        <v>270103</v>
      </c>
      <c r="M1571" t="s">
        <v>13539</v>
      </c>
      <c r="N1571">
        <v>270103008</v>
      </c>
      <c r="O1571" t="s">
        <v>13734</v>
      </c>
      <c r="P1571">
        <v>0</v>
      </c>
      <c r="Q1571">
        <v>38678.820862759807</v>
      </c>
      <c r="R1571">
        <v>0</v>
      </c>
    </row>
    <row r="1572" spans="1:18" x14ac:dyDescent="0.25">
      <c r="A1572">
        <v>13</v>
      </c>
      <c r="B1572">
        <v>13403</v>
      </c>
      <c r="C1572" t="s">
        <v>10679</v>
      </c>
      <c r="D1572" t="s">
        <v>13788</v>
      </c>
      <c r="E1572">
        <v>4</v>
      </c>
      <c r="F1572" t="s">
        <v>13829</v>
      </c>
      <c r="G1572">
        <v>1</v>
      </c>
      <c r="H1572" t="s">
        <v>8278</v>
      </c>
      <c r="I1572">
        <v>1</v>
      </c>
      <c r="J1572" t="s">
        <v>13769</v>
      </c>
      <c r="K1572" t="s">
        <v>13780</v>
      </c>
      <c r="L1572">
        <v>270103</v>
      </c>
      <c r="M1572" t="s">
        <v>13539</v>
      </c>
      <c r="N1572">
        <v>270103008</v>
      </c>
      <c r="O1572" t="s">
        <v>13734</v>
      </c>
      <c r="P1572">
        <v>0</v>
      </c>
      <c r="Q1572">
        <v>28298.253389842233</v>
      </c>
      <c r="R1572">
        <v>0</v>
      </c>
    </row>
    <row r="1573" spans="1:18" x14ac:dyDescent="0.25">
      <c r="A1573">
        <v>13</v>
      </c>
      <c r="B1573">
        <v>13403</v>
      </c>
      <c r="C1573" t="s">
        <v>10679</v>
      </c>
      <c r="D1573" t="s">
        <v>13788</v>
      </c>
      <c r="E1573">
        <v>4</v>
      </c>
      <c r="F1573" t="s">
        <v>13829</v>
      </c>
      <c r="G1573">
        <v>1</v>
      </c>
      <c r="H1573" t="s">
        <v>8278</v>
      </c>
      <c r="I1573">
        <v>1</v>
      </c>
      <c r="J1573" t="s">
        <v>13769</v>
      </c>
      <c r="K1573" t="s">
        <v>13781</v>
      </c>
      <c r="L1573">
        <v>270103</v>
      </c>
      <c r="M1573" t="s">
        <v>13539</v>
      </c>
      <c r="N1573">
        <v>270103008</v>
      </c>
      <c r="O1573" t="s">
        <v>13734</v>
      </c>
      <c r="P1573">
        <v>0</v>
      </c>
      <c r="Q1573">
        <v>10380.567472917577</v>
      </c>
      <c r="R1573">
        <v>0</v>
      </c>
    </row>
    <row r="1574" spans="1:18" x14ac:dyDescent="0.25">
      <c r="A1574">
        <v>13</v>
      </c>
      <c r="B1574">
        <v>13404</v>
      </c>
      <c r="C1574" t="s">
        <v>10679</v>
      </c>
      <c r="D1574" t="s">
        <v>1945</v>
      </c>
      <c r="E1574">
        <v>1</v>
      </c>
      <c r="F1574" t="s">
        <v>13826</v>
      </c>
      <c r="G1574">
        <v>1</v>
      </c>
      <c r="H1574" t="s">
        <v>8278</v>
      </c>
      <c r="I1574">
        <v>1</v>
      </c>
      <c r="J1574" t="s">
        <v>13769</v>
      </c>
      <c r="K1574" t="s">
        <v>13770</v>
      </c>
      <c r="L1574">
        <v>270103</v>
      </c>
      <c r="M1574" t="s">
        <v>13539</v>
      </c>
      <c r="N1574">
        <v>270103008</v>
      </c>
      <c r="O1574" t="s">
        <v>13734</v>
      </c>
      <c r="P1574">
        <v>14945.691738737953</v>
      </c>
      <c r="Q1574">
        <v>10371.262233987751</v>
      </c>
      <c r="R1574">
        <v>28103.643135990558</v>
      </c>
    </row>
    <row r="1575" spans="1:18" x14ac:dyDescent="0.25">
      <c r="A1575">
        <v>13</v>
      </c>
      <c r="B1575">
        <v>13404</v>
      </c>
      <c r="C1575" t="s">
        <v>10679</v>
      </c>
      <c r="D1575" t="s">
        <v>1945</v>
      </c>
      <c r="E1575">
        <v>1</v>
      </c>
      <c r="F1575" t="s">
        <v>13826</v>
      </c>
      <c r="G1575">
        <v>1</v>
      </c>
      <c r="H1575" t="s">
        <v>8278</v>
      </c>
      <c r="I1575">
        <v>1</v>
      </c>
      <c r="J1575" t="s">
        <v>13769</v>
      </c>
      <c r="K1575" t="s">
        <v>13771</v>
      </c>
      <c r="L1575">
        <v>270103</v>
      </c>
      <c r="M1575" t="s">
        <v>13539</v>
      </c>
      <c r="N1575">
        <v>270103008</v>
      </c>
      <c r="O1575" t="s">
        <v>13734</v>
      </c>
      <c r="P1575">
        <v>0</v>
      </c>
      <c r="Q1575">
        <v>3616.0486543887992</v>
      </c>
      <c r="R1575">
        <v>0</v>
      </c>
    </row>
    <row r="1576" spans="1:18" x14ac:dyDescent="0.25">
      <c r="A1576">
        <v>13</v>
      </c>
      <c r="B1576">
        <v>13404</v>
      </c>
      <c r="C1576" t="s">
        <v>10679</v>
      </c>
      <c r="D1576" t="s">
        <v>1945</v>
      </c>
      <c r="E1576">
        <v>2</v>
      </c>
      <c r="F1576" t="s">
        <v>13827</v>
      </c>
      <c r="G1576">
        <v>2</v>
      </c>
      <c r="H1576" t="s">
        <v>13773</v>
      </c>
      <c r="I1576">
        <v>1</v>
      </c>
      <c r="J1576" t="s">
        <v>13769</v>
      </c>
      <c r="K1576" t="s">
        <v>13774</v>
      </c>
      <c r="L1576">
        <v>270103</v>
      </c>
      <c r="M1576" t="s">
        <v>13539</v>
      </c>
      <c r="N1576">
        <v>270103008</v>
      </c>
      <c r="O1576" t="s">
        <v>13734</v>
      </c>
      <c r="P1576">
        <v>14945.691738737953</v>
      </c>
      <c r="Q1576">
        <v>7338.6839508813846</v>
      </c>
      <c r="R1576">
        <v>19097.675305893688</v>
      </c>
    </row>
    <row r="1577" spans="1:18" x14ac:dyDescent="0.25">
      <c r="A1577">
        <v>13</v>
      </c>
      <c r="B1577">
        <v>13404</v>
      </c>
      <c r="C1577" t="s">
        <v>10679</v>
      </c>
      <c r="D1577" t="s">
        <v>1945</v>
      </c>
      <c r="E1577">
        <v>2</v>
      </c>
      <c r="F1577" t="s">
        <v>13827</v>
      </c>
      <c r="G1577">
        <v>2</v>
      </c>
      <c r="H1577" t="s">
        <v>13773</v>
      </c>
      <c r="I1577">
        <v>1</v>
      </c>
      <c r="J1577" t="s">
        <v>13769</v>
      </c>
      <c r="K1577" t="s">
        <v>13775</v>
      </c>
      <c r="L1577">
        <v>270103</v>
      </c>
      <c r="M1577" t="s">
        <v>13539</v>
      </c>
      <c r="N1577">
        <v>270103008</v>
      </c>
      <c r="O1577" t="s">
        <v>13734</v>
      </c>
      <c r="P1577">
        <v>0</v>
      </c>
      <c r="Q1577">
        <v>6648.6269374951662</v>
      </c>
      <c r="R1577">
        <v>9005.9678300968699</v>
      </c>
    </row>
    <row r="1578" spans="1:18" x14ac:dyDescent="0.25">
      <c r="A1578">
        <v>13</v>
      </c>
      <c r="B1578">
        <v>13404</v>
      </c>
      <c r="C1578" t="s">
        <v>10679</v>
      </c>
      <c r="D1578" t="s">
        <v>1945</v>
      </c>
      <c r="E1578">
        <v>3</v>
      </c>
      <c r="F1578" t="s">
        <v>13828</v>
      </c>
      <c r="G1578">
        <v>1</v>
      </c>
      <c r="H1578" t="s">
        <v>8278</v>
      </c>
      <c r="I1578">
        <v>1</v>
      </c>
      <c r="J1578" t="s">
        <v>13769</v>
      </c>
      <c r="K1578" t="s">
        <v>13777</v>
      </c>
      <c r="L1578">
        <v>270103</v>
      </c>
      <c r="M1578" t="s">
        <v>13539</v>
      </c>
      <c r="N1578">
        <v>270103008</v>
      </c>
      <c r="O1578" t="s">
        <v>13734</v>
      </c>
      <c r="P1578">
        <v>14945.691738737953</v>
      </c>
      <c r="Q1578">
        <v>13987.310888376551</v>
      </c>
      <c r="R1578">
        <v>28103.643135990558</v>
      </c>
    </row>
    <row r="1579" spans="1:18" x14ac:dyDescent="0.25">
      <c r="A1579">
        <v>13</v>
      </c>
      <c r="B1579">
        <v>13404</v>
      </c>
      <c r="C1579" t="s">
        <v>10679</v>
      </c>
      <c r="D1579" t="s">
        <v>1945</v>
      </c>
      <c r="E1579">
        <v>4</v>
      </c>
      <c r="F1579" t="s">
        <v>13829</v>
      </c>
      <c r="G1579">
        <v>1</v>
      </c>
      <c r="H1579" t="s">
        <v>8278</v>
      </c>
      <c r="I1579">
        <v>1</v>
      </c>
      <c r="J1579" t="s">
        <v>13769</v>
      </c>
      <c r="K1579" t="s">
        <v>13780</v>
      </c>
      <c r="L1579">
        <v>270103</v>
      </c>
      <c r="M1579" t="s">
        <v>13539</v>
      </c>
      <c r="N1579">
        <v>270103008</v>
      </c>
      <c r="O1579" t="s">
        <v>13734</v>
      </c>
      <c r="P1579">
        <v>14945.691738737953</v>
      </c>
      <c r="Q1579">
        <v>10371.262233987751</v>
      </c>
      <c r="R1579">
        <v>28103.643135990558</v>
      </c>
    </row>
    <row r="1580" spans="1:18" x14ac:dyDescent="0.25">
      <c r="A1580">
        <v>13</v>
      </c>
      <c r="B1580">
        <v>13404</v>
      </c>
      <c r="C1580" t="s">
        <v>10679</v>
      </c>
      <c r="D1580" t="s">
        <v>1945</v>
      </c>
      <c r="E1580">
        <v>4</v>
      </c>
      <c r="F1580" t="s">
        <v>13829</v>
      </c>
      <c r="G1580">
        <v>1</v>
      </c>
      <c r="H1580" t="s">
        <v>8278</v>
      </c>
      <c r="I1580">
        <v>1</v>
      </c>
      <c r="J1580" t="s">
        <v>13769</v>
      </c>
      <c r="K1580" t="s">
        <v>13781</v>
      </c>
      <c r="L1580">
        <v>270103</v>
      </c>
      <c r="M1580" t="s">
        <v>13539</v>
      </c>
      <c r="N1580">
        <v>270103008</v>
      </c>
      <c r="O1580" t="s">
        <v>13734</v>
      </c>
      <c r="P1580">
        <v>0</v>
      </c>
      <c r="Q1580">
        <v>3616.0486543887992</v>
      </c>
      <c r="R1580">
        <v>0</v>
      </c>
    </row>
    <row r="1581" spans="1:18" x14ac:dyDescent="0.25">
      <c r="A1581">
        <v>13</v>
      </c>
      <c r="B1581">
        <v>13501</v>
      </c>
      <c r="C1581" t="s">
        <v>10679</v>
      </c>
      <c r="D1581" t="s">
        <v>1948</v>
      </c>
      <c r="E1581">
        <v>1</v>
      </c>
      <c r="F1581" t="s">
        <v>13826</v>
      </c>
      <c r="G1581">
        <v>1</v>
      </c>
      <c r="H1581" t="s">
        <v>8278</v>
      </c>
      <c r="I1581">
        <v>1</v>
      </c>
      <c r="J1581" t="s">
        <v>13769</v>
      </c>
      <c r="K1581" t="s">
        <v>13770</v>
      </c>
      <c r="L1581">
        <v>270103</v>
      </c>
      <c r="M1581" t="s">
        <v>13539</v>
      </c>
      <c r="N1581">
        <v>270103008</v>
      </c>
      <c r="O1581" t="s">
        <v>13734</v>
      </c>
      <c r="P1581">
        <v>6700.6519288270183</v>
      </c>
      <c r="Q1581">
        <v>20459.891078913646</v>
      </c>
      <c r="R1581">
        <v>6815.8193945787289</v>
      </c>
    </row>
    <row r="1582" spans="1:18" x14ac:dyDescent="0.25">
      <c r="A1582">
        <v>13</v>
      </c>
      <c r="B1582">
        <v>13501</v>
      </c>
      <c r="C1582" t="s">
        <v>10679</v>
      </c>
      <c r="D1582" t="s">
        <v>1948</v>
      </c>
      <c r="E1582">
        <v>1</v>
      </c>
      <c r="F1582" t="s">
        <v>13826</v>
      </c>
      <c r="G1582">
        <v>1</v>
      </c>
      <c r="H1582" t="s">
        <v>8278</v>
      </c>
      <c r="I1582">
        <v>1</v>
      </c>
      <c r="J1582" t="s">
        <v>13769</v>
      </c>
      <c r="K1582" t="s">
        <v>13771</v>
      </c>
      <c r="L1582">
        <v>270103</v>
      </c>
      <c r="M1582" t="s">
        <v>13539</v>
      </c>
      <c r="N1582">
        <v>270103008</v>
      </c>
      <c r="O1582" t="s">
        <v>13734</v>
      </c>
      <c r="P1582">
        <v>10126.954561050929</v>
      </c>
      <c r="Q1582">
        <v>2730.6252752091614</v>
      </c>
      <c r="R1582">
        <v>953.83031227451215</v>
      </c>
    </row>
    <row r="1583" spans="1:18" x14ac:dyDescent="0.25">
      <c r="A1583">
        <v>13</v>
      </c>
      <c r="B1583">
        <v>13501</v>
      </c>
      <c r="C1583" t="s">
        <v>10679</v>
      </c>
      <c r="D1583" t="s">
        <v>1948</v>
      </c>
      <c r="E1583">
        <v>2</v>
      </c>
      <c r="F1583" t="s">
        <v>13827</v>
      </c>
      <c r="G1583">
        <v>2</v>
      </c>
      <c r="H1583" t="s">
        <v>13773</v>
      </c>
      <c r="I1583">
        <v>1</v>
      </c>
      <c r="J1583" t="s">
        <v>13769</v>
      </c>
      <c r="K1583" t="s">
        <v>13774</v>
      </c>
      <c r="L1583">
        <v>270103</v>
      </c>
      <c r="M1583" t="s">
        <v>13539</v>
      </c>
      <c r="N1583">
        <v>270103008</v>
      </c>
      <c r="O1583" t="s">
        <v>13734</v>
      </c>
      <c r="P1583">
        <v>6700.6519288270183</v>
      </c>
      <c r="Q1583">
        <v>15986.539179228517</v>
      </c>
      <c r="R1583">
        <v>6815.8193945787289</v>
      </c>
    </row>
    <row r="1584" spans="1:18" x14ac:dyDescent="0.25">
      <c r="A1584">
        <v>13</v>
      </c>
      <c r="B1584">
        <v>13501</v>
      </c>
      <c r="C1584" t="s">
        <v>10679</v>
      </c>
      <c r="D1584" t="s">
        <v>1948</v>
      </c>
      <c r="E1584">
        <v>2</v>
      </c>
      <c r="F1584" t="s">
        <v>13827</v>
      </c>
      <c r="G1584">
        <v>2</v>
      </c>
      <c r="H1584" t="s">
        <v>13773</v>
      </c>
      <c r="I1584">
        <v>1</v>
      </c>
      <c r="J1584" t="s">
        <v>13769</v>
      </c>
      <c r="K1584" t="s">
        <v>13775</v>
      </c>
      <c r="L1584">
        <v>270103</v>
      </c>
      <c r="M1584" t="s">
        <v>13539</v>
      </c>
      <c r="N1584">
        <v>270103008</v>
      </c>
      <c r="O1584" t="s">
        <v>13734</v>
      </c>
      <c r="P1584">
        <v>10126.954561050929</v>
      </c>
      <c r="Q1584">
        <v>7203.9771748942894</v>
      </c>
      <c r="R1584">
        <v>953.83031227451215</v>
      </c>
    </row>
    <row r="1585" spans="1:18" x14ac:dyDescent="0.25">
      <c r="A1585">
        <v>13</v>
      </c>
      <c r="B1585">
        <v>13501</v>
      </c>
      <c r="C1585" t="s">
        <v>10679</v>
      </c>
      <c r="D1585" t="s">
        <v>1948</v>
      </c>
      <c r="E1585">
        <v>3</v>
      </c>
      <c r="F1585" t="s">
        <v>13828</v>
      </c>
      <c r="G1585">
        <v>1</v>
      </c>
      <c r="H1585" t="s">
        <v>8278</v>
      </c>
      <c r="I1585">
        <v>1</v>
      </c>
      <c r="J1585" t="s">
        <v>13769</v>
      </c>
      <c r="K1585" t="s">
        <v>13777</v>
      </c>
      <c r="L1585">
        <v>270103</v>
      </c>
      <c r="M1585" t="s">
        <v>13539</v>
      </c>
      <c r="N1585">
        <v>270103008</v>
      </c>
      <c r="O1585" t="s">
        <v>13734</v>
      </c>
      <c r="P1585">
        <v>16827.606489877948</v>
      </c>
      <c r="Q1585">
        <v>20459.891078913646</v>
      </c>
      <c r="R1585">
        <v>6815.8193945787289</v>
      </c>
    </row>
    <row r="1586" spans="1:18" x14ac:dyDescent="0.25">
      <c r="A1586">
        <v>13</v>
      </c>
      <c r="B1586">
        <v>13501</v>
      </c>
      <c r="C1586" t="s">
        <v>10679</v>
      </c>
      <c r="D1586" t="s">
        <v>1948</v>
      </c>
      <c r="E1586">
        <v>3</v>
      </c>
      <c r="F1586" t="s">
        <v>13828</v>
      </c>
      <c r="G1586">
        <v>1</v>
      </c>
      <c r="H1586" t="s">
        <v>8278</v>
      </c>
      <c r="I1586">
        <v>1</v>
      </c>
      <c r="J1586" t="s">
        <v>13769</v>
      </c>
      <c r="K1586" t="s">
        <v>13778</v>
      </c>
      <c r="L1586">
        <v>270103</v>
      </c>
      <c r="M1586" t="s">
        <v>13539</v>
      </c>
      <c r="N1586">
        <v>270103008</v>
      </c>
      <c r="O1586" t="s">
        <v>13734</v>
      </c>
      <c r="P1586">
        <v>0</v>
      </c>
      <c r="Q1586">
        <v>2730.6252752091614</v>
      </c>
      <c r="R1586">
        <v>953.83031227451215</v>
      </c>
    </row>
    <row r="1587" spans="1:18" x14ac:dyDescent="0.25">
      <c r="A1587">
        <v>13</v>
      </c>
      <c r="B1587">
        <v>13501</v>
      </c>
      <c r="C1587" t="s">
        <v>10679</v>
      </c>
      <c r="D1587" t="s">
        <v>1948</v>
      </c>
      <c r="E1587">
        <v>4</v>
      </c>
      <c r="F1587" t="s">
        <v>13829</v>
      </c>
      <c r="G1587">
        <v>1</v>
      </c>
      <c r="H1587" t="s">
        <v>8278</v>
      </c>
      <c r="I1587">
        <v>1</v>
      </c>
      <c r="J1587" t="s">
        <v>13769</v>
      </c>
      <c r="K1587" t="s">
        <v>13780</v>
      </c>
      <c r="L1587">
        <v>270103</v>
      </c>
      <c r="M1587" t="s">
        <v>13539</v>
      </c>
      <c r="N1587">
        <v>270103008</v>
      </c>
      <c r="O1587" t="s">
        <v>13734</v>
      </c>
      <c r="P1587">
        <v>6700.6519288270183</v>
      </c>
      <c r="Q1587">
        <v>20459.891078913646</v>
      </c>
      <c r="R1587">
        <v>6815.8193945787289</v>
      </c>
    </row>
    <row r="1588" spans="1:18" x14ac:dyDescent="0.25">
      <c r="A1588">
        <v>13</v>
      </c>
      <c r="B1588">
        <v>13501</v>
      </c>
      <c r="C1588" t="s">
        <v>10679</v>
      </c>
      <c r="D1588" t="s">
        <v>1948</v>
      </c>
      <c r="E1588">
        <v>4</v>
      </c>
      <c r="F1588" t="s">
        <v>13829</v>
      </c>
      <c r="G1588">
        <v>1</v>
      </c>
      <c r="H1588" t="s">
        <v>8278</v>
      </c>
      <c r="I1588">
        <v>1</v>
      </c>
      <c r="J1588" t="s">
        <v>13769</v>
      </c>
      <c r="K1588" t="s">
        <v>13781</v>
      </c>
      <c r="L1588">
        <v>270103</v>
      </c>
      <c r="M1588" t="s">
        <v>13539</v>
      </c>
      <c r="N1588">
        <v>270103008</v>
      </c>
      <c r="O1588" t="s">
        <v>13734</v>
      </c>
      <c r="P1588">
        <v>10126.954561050929</v>
      </c>
      <c r="Q1588">
        <v>2730.6252752091614</v>
      </c>
      <c r="R1588">
        <v>953.83031227451215</v>
      </c>
    </row>
    <row r="1589" spans="1:18" x14ac:dyDescent="0.25">
      <c r="A1589">
        <v>13</v>
      </c>
      <c r="B1589">
        <v>13601</v>
      </c>
      <c r="C1589" t="s">
        <v>10679</v>
      </c>
      <c r="D1589" t="s">
        <v>1963</v>
      </c>
      <c r="E1589">
        <v>1</v>
      </c>
      <c r="F1589" t="s">
        <v>13826</v>
      </c>
      <c r="G1589">
        <v>1</v>
      </c>
      <c r="H1589" t="s">
        <v>8278</v>
      </c>
      <c r="I1589">
        <v>1</v>
      </c>
      <c r="J1589" t="s">
        <v>13769</v>
      </c>
      <c r="K1589" t="s">
        <v>13770</v>
      </c>
      <c r="L1589">
        <v>270103</v>
      </c>
      <c r="M1589" t="s">
        <v>13539</v>
      </c>
      <c r="N1589">
        <v>270103008</v>
      </c>
      <c r="O1589" t="s">
        <v>13734</v>
      </c>
      <c r="P1589">
        <v>22932.006087779195</v>
      </c>
      <c r="Q1589">
        <v>9950.1717174662699</v>
      </c>
      <c r="R1589">
        <v>10294.070282247785</v>
      </c>
    </row>
    <row r="1590" spans="1:18" x14ac:dyDescent="0.25">
      <c r="A1590">
        <v>13</v>
      </c>
      <c r="B1590">
        <v>13601</v>
      </c>
      <c r="C1590" t="s">
        <v>10679</v>
      </c>
      <c r="D1590" t="s">
        <v>1963</v>
      </c>
      <c r="E1590">
        <v>1</v>
      </c>
      <c r="F1590" t="s">
        <v>13826</v>
      </c>
      <c r="G1590">
        <v>1</v>
      </c>
      <c r="H1590" t="s">
        <v>8278</v>
      </c>
      <c r="I1590">
        <v>1</v>
      </c>
      <c r="J1590" t="s">
        <v>13769</v>
      </c>
      <c r="K1590" t="s">
        <v>13771</v>
      </c>
      <c r="L1590">
        <v>270103</v>
      </c>
      <c r="M1590" t="s">
        <v>13539</v>
      </c>
      <c r="N1590">
        <v>270103008</v>
      </c>
      <c r="O1590" t="s">
        <v>13734</v>
      </c>
      <c r="P1590">
        <v>0</v>
      </c>
      <c r="Q1590">
        <v>4670.2353902703117</v>
      </c>
      <c r="R1590">
        <v>2781.8159342504036</v>
      </c>
    </row>
    <row r="1591" spans="1:18" x14ac:dyDescent="0.25">
      <c r="A1591">
        <v>13</v>
      </c>
      <c r="B1591">
        <v>13601</v>
      </c>
      <c r="C1591" t="s">
        <v>10679</v>
      </c>
      <c r="D1591" t="s">
        <v>1963</v>
      </c>
      <c r="E1591">
        <v>2</v>
      </c>
      <c r="F1591" t="s">
        <v>13827</v>
      </c>
      <c r="G1591">
        <v>2</v>
      </c>
      <c r="H1591" t="s">
        <v>13773</v>
      </c>
      <c r="I1591">
        <v>1</v>
      </c>
      <c r="J1591" t="s">
        <v>13769</v>
      </c>
      <c r="K1591" t="s">
        <v>13774</v>
      </c>
      <c r="L1591">
        <v>270103</v>
      </c>
      <c r="M1591" t="s">
        <v>13539</v>
      </c>
      <c r="N1591">
        <v>270103008</v>
      </c>
      <c r="O1591" t="s">
        <v>13734</v>
      </c>
      <c r="P1591">
        <v>22932.006087779195</v>
      </c>
      <c r="Q1591">
        <v>5998.1764841007844</v>
      </c>
      <c r="R1591">
        <v>6749.6113686449553</v>
      </c>
    </row>
    <row r="1592" spans="1:18" x14ac:dyDescent="0.25">
      <c r="A1592">
        <v>13</v>
      </c>
      <c r="B1592">
        <v>13601</v>
      </c>
      <c r="C1592" t="s">
        <v>10679</v>
      </c>
      <c r="D1592" t="s">
        <v>1963</v>
      </c>
      <c r="E1592">
        <v>2</v>
      </c>
      <c r="F1592" t="s">
        <v>13827</v>
      </c>
      <c r="G1592">
        <v>2</v>
      </c>
      <c r="H1592" t="s">
        <v>13773</v>
      </c>
      <c r="I1592">
        <v>1</v>
      </c>
      <c r="J1592" t="s">
        <v>13769</v>
      </c>
      <c r="K1592" t="s">
        <v>13775</v>
      </c>
      <c r="L1592">
        <v>270103</v>
      </c>
      <c r="M1592" t="s">
        <v>13539</v>
      </c>
      <c r="N1592">
        <v>270103008</v>
      </c>
      <c r="O1592" t="s">
        <v>13734</v>
      </c>
      <c r="P1592">
        <v>0</v>
      </c>
      <c r="Q1592">
        <v>8622.2306236357981</v>
      </c>
      <c r="R1592">
        <v>6326.2748478532358</v>
      </c>
    </row>
    <row r="1593" spans="1:18" x14ac:dyDescent="0.25">
      <c r="A1593">
        <v>13</v>
      </c>
      <c r="B1593">
        <v>13601</v>
      </c>
      <c r="C1593" t="s">
        <v>10679</v>
      </c>
      <c r="D1593" t="s">
        <v>1963</v>
      </c>
      <c r="E1593">
        <v>3</v>
      </c>
      <c r="F1593" t="s">
        <v>13828</v>
      </c>
      <c r="G1593">
        <v>1</v>
      </c>
      <c r="H1593" t="s">
        <v>8278</v>
      </c>
      <c r="I1593">
        <v>1</v>
      </c>
      <c r="J1593" t="s">
        <v>13769</v>
      </c>
      <c r="K1593" t="s">
        <v>13777</v>
      </c>
      <c r="L1593">
        <v>270103</v>
      </c>
      <c r="M1593" t="s">
        <v>13539</v>
      </c>
      <c r="N1593">
        <v>270103008</v>
      </c>
      <c r="O1593" t="s">
        <v>13734</v>
      </c>
      <c r="P1593">
        <v>22932.006087779195</v>
      </c>
      <c r="Q1593">
        <v>14620.407107736579</v>
      </c>
      <c r="R1593">
        <v>13075.886216498189</v>
      </c>
    </row>
    <row r="1594" spans="1:18" x14ac:dyDescent="0.25">
      <c r="A1594">
        <v>13</v>
      </c>
      <c r="B1594">
        <v>13601</v>
      </c>
      <c r="C1594" t="s">
        <v>10679</v>
      </c>
      <c r="D1594" t="s">
        <v>1963</v>
      </c>
      <c r="E1594">
        <v>4</v>
      </c>
      <c r="F1594" t="s">
        <v>13829</v>
      </c>
      <c r="G1594">
        <v>1</v>
      </c>
      <c r="H1594" t="s">
        <v>8278</v>
      </c>
      <c r="I1594">
        <v>1</v>
      </c>
      <c r="J1594" t="s">
        <v>13769</v>
      </c>
      <c r="K1594" t="s">
        <v>13780</v>
      </c>
      <c r="L1594">
        <v>270103</v>
      </c>
      <c r="M1594" t="s">
        <v>13539</v>
      </c>
      <c r="N1594">
        <v>270103008</v>
      </c>
      <c r="O1594" t="s">
        <v>13734</v>
      </c>
      <c r="P1594">
        <v>22932.006087779195</v>
      </c>
      <c r="Q1594">
        <v>9950.1717174662699</v>
      </c>
      <c r="R1594">
        <v>10294.070282247785</v>
      </c>
    </row>
    <row r="1595" spans="1:18" x14ac:dyDescent="0.25">
      <c r="A1595">
        <v>13</v>
      </c>
      <c r="B1595">
        <v>13601</v>
      </c>
      <c r="C1595" t="s">
        <v>10679</v>
      </c>
      <c r="D1595" t="s">
        <v>1963</v>
      </c>
      <c r="E1595">
        <v>4</v>
      </c>
      <c r="F1595" t="s">
        <v>13829</v>
      </c>
      <c r="G1595">
        <v>1</v>
      </c>
      <c r="H1595" t="s">
        <v>8278</v>
      </c>
      <c r="I1595">
        <v>1</v>
      </c>
      <c r="J1595" t="s">
        <v>13769</v>
      </c>
      <c r="K1595" t="s">
        <v>13781</v>
      </c>
      <c r="L1595">
        <v>270103</v>
      </c>
      <c r="M1595" t="s">
        <v>13539</v>
      </c>
      <c r="N1595">
        <v>270103008</v>
      </c>
      <c r="O1595" t="s">
        <v>13734</v>
      </c>
      <c r="P1595">
        <v>0</v>
      </c>
      <c r="Q1595">
        <v>4670.2353902703117</v>
      </c>
      <c r="R1595">
        <v>2781.8159342504036</v>
      </c>
    </row>
    <row r="1596" spans="1:18" x14ac:dyDescent="0.25">
      <c r="A1596">
        <v>13</v>
      </c>
      <c r="B1596">
        <v>13602</v>
      </c>
      <c r="C1596" t="s">
        <v>10679</v>
      </c>
      <c r="D1596" t="s">
        <v>1966</v>
      </c>
      <c r="E1596">
        <v>1</v>
      </c>
      <c r="F1596" t="s">
        <v>13826</v>
      </c>
      <c r="G1596">
        <v>1</v>
      </c>
      <c r="H1596" t="s">
        <v>8278</v>
      </c>
      <c r="I1596">
        <v>1</v>
      </c>
      <c r="J1596" t="s">
        <v>13769</v>
      </c>
      <c r="K1596" t="s">
        <v>13770</v>
      </c>
      <c r="L1596">
        <v>270103</v>
      </c>
      <c r="M1596" t="s">
        <v>13539</v>
      </c>
      <c r="N1596">
        <v>270103008</v>
      </c>
      <c r="O1596" t="s">
        <v>13734</v>
      </c>
      <c r="P1596">
        <v>0</v>
      </c>
      <c r="Q1596">
        <v>0</v>
      </c>
      <c r="R1596">
        <v>43179.672989686318</v>
      </c>
    </row>
    <row r="1597" spans="1:18" x14ac:dyDescent="0.25">
      <c r="A1597">
        <v>13</v>
      </c>
      <c r="B1597">
        <v>13602</v>
      </c>
      <c r="C1597" t="s">
        <v>10679</v>
      </c>
      <c r="D1597" t="s">
        <v>1966</v>
      </c>
      <c r="E1597">
        <v>1</v>
      </c>
      <c r="F1597" t="s">
        <v>13826</v>
      </c>
      <c r="G1597">
        <v>1</v>
      </c>
      <c r="H1597" t="s">
        <v>8278</v>
      </c>
      <c r="I1597">
        <v>1</v>
      </c>
      <c r="J1597" t="s">
        <v>13769</v>
      </c>
      <c r="K1597" t="s">
        <v>13771</v>
      </c>
      <c r="L1597">
        <v>270103</v>
      </c>
      <c r="M1597" t="s">
        <v>13539</v>
      </c>
      <c r="N1597">
        <v>270103008</v>
      </c>
      <c r="O1597" t="s">
        <v>13734</v>
      </c>
      <c r="P1597">
        <v>0</v>
      </c>
      <c r="Q1597">
        <v>0</v>
      </c>
      <c r="R1597">
        <v>22456.007422367504</v>
      </c>
    </row>
    <row r="1598" spans="1:18" x14ac:dyDescent="0.25">
      <c r="A1598">
        <v>13</v>
      </c>
      <c r="B1598">
        <v>13602</v>
      </c>
      <c r="C1598" t="s">
        <v>10679</v>
      </c>
      <c r="D1598" t="s">
        <v>1966</v>
      </c>
      <c r="E1598">
        <v>2</v>
      </c>
      <c r="F1598" t="s">
        <v>13827</v>
      </c>
      <c r="G1598">
        <v>2</v>
      </c>
      <c r="H1598" t="s">
        <v>13773</v>
      </c>
      <c r="I1598">
        <v>1</v>
      </c>
      <c r="J1598" t="s">
        <v>13769</v>
      </c>
      <c r="K1598" t="s">
        <v>13774</v>
      </c>
      <c r="L1598">
        <v>270103</v>
      </c>
      <c r="M1598" t="s">
        <v>13539</v>
      </c>
      <c r="N1598">
        <v>270103008</v>
      </c>
      <c r="O1598" t="s">
        <v>13734</v>
      </c>
      <c r="P1598">
        <v>0</v>
      </c>
      <c r="Q1598">
        <v>0</v>
      </c>
      <c r="R1598">
        <v>43179.672989686318</v>
      </c>
    </row>
    <row r="1599" spans="1:18" x14ac:dyDescent="0.25">
      <c r="A1599">
        <v>13</v>
      </c>
      <c r="B1599">
        <v>13602</v>
      </c>
      <c r="C1599" t="s">
        <v>10679</v>
      </c>
      <c r="D1599" t="s">
        <v>1966</v>
      </c>
      <c r="E1599">
        <v>2</v>
      </c>
      <c r="F1599" t="s">
        <v>13827</v>
      </c>
      <c r="G1599">
        <v>2</v>
      </c>
      <c r="H1599" t="s">
        <v>13773</v>
      </c>
      <c r="I1599">
        <v>1</v>
      </c>
      <c r="J1599" t="s">
        <v>13769</v>
      </c>
      <c r="K1599" t="s">
        <v>13775</v>
      </c>
      <c r="L1599">
        <v>270103</v>
      </c>
      <c r="M1599" t="s">
        <v>13539</v>
      </c>
      <c r="N1599">
        <v>270103008</v>
      </c>
      <c r="O1599" t="s">
        <v>13734</v>
      </c>
      <c r="P1599">
        <v>0</v>
      </c>
      <c r="Q1599">
        <v>0</v>
      </c>
      <c r="R1599">
        <v>22456.007422367504</v>
      </c>
    </row>
    <row r="1600" spans="1:18" x14ac:dyDescent="0.25">
      <c r="A1600">
        <v>13</v>
      </c>
      <c r="B1600">
        <v>13602</v>
      </c>
      <c r="C1600" t="s">
        <v>10679</v>
      </c>
      <c r="D1600" t="s">
        <v>1966</v>
      </c>
      <c r="E1600">
        <v>3</v>
      </c>
      <c r="F1600" t="s">
        <v>13828</v>
      </c>
      <c r="G1600">
        <v>1</v>
      </c>
      <c r="H1600" t="s">
        <v>8278</v>
      </c>
      <c r="I1600">
        <v>1</v>
      </c>
      <c r="J1600" t="s">
        <v>13769</v>
      </c>
      <c r="K1600" t="s">
        <v>13777</v>
      </c>
      <c r="L1600">
        <v>270103</v>
      </c>
      <c r="M1600" t="s">
        <v>13539</v>
      </c>
      <c r="N1600">
        <v>270103008</v>
      </c>
      <c r="O1600" t="s">
        <v>13734</v>
      </c>
      <c r="P1600">
        <v>0</v>
      </c>
      <c r="Q1600">
        <v>0</v>
      </c>
      <c r="R1600">
        <v>52696.966936804827</v>
      </c>
    </row>
    <row r="1601" spans="1:18" x14ac:dyDescent="0.25">
      <c r="A1601">
        <v>13</v>
      </c>
      <c r="B1601">
        <v>13602</v>
      </c>
      <c r="C1601" t="s">
        <v>10679</v>
      </c>
      <c r="D1601" t="s">
        <v>1966</v>
      </c>
      <c r="E1601">
        <v>3</v>
      </c>
      <c r="F1601" t="s">
        <v>13828</v>
      </c>
      <c r="G1601">
        <v>1</v>
      </c>
      <c r="H1601" t="s">
        <v>8278</v>
      </c>
      <c r="I1601">
        <v>1</v>
      </c>
      <c r="J1601" t="s">
        <v>13769</v>
      </c>
      <c r="K1601" t="s">
        <v>13778</v>
      </c>
      <c r="L1601">
        <v>270103</v>
      </c>
      <c r="M1601" t="s">
        <v>13539</v>
      </c>
      <c r="N1601">
        <v>270103008</v>
      </c>
      <c r="O1601" t="s">
        <v>13734</v>
      </c>
      <c r="P1601">
        <v>0</v>
      </c>
      <c r="Q1601">
        <v>0</v>
      </c>
      <c r="R1601">
        <v>12938.713475248991</v>
      </c>
    </row>
    <row r="1602" spans="1:18" x14ac:dyDescent="0.25">
      <c r="A1602">
        <v>13</v>
      </c>
      <c r="B1602">
        <v>13602</v>
      </c>
      <c r="C1602" t="s">
        <v>10679</v>
      </c>
      <c r="D1602" t="s">
        <v>1966</v>
      </c>
      <c r="E1602">
        <v>4</v>
      </c>
      <c r="F1602" t="s">
        <v>13829</v>
      </c>
      <c r="G1602">
        <v>1</v>
      </c>
      <c r="H1602" t="s">
        <v>8278</v>
      </c>
      <c r="I1602">
        <v>1</v>
      </c>
      <c r="J1602" t="s">
        <v>13769</v>
      </c>
      <c r="K1602" t="s">
        <v>13780</v>
      </c>
      <c r="L1602">
        <v>270103</v>
      </c>
      <c r="M1602" t="s">
        <v>13539</v>
      </c>
      <c r="N1602">
        <v>270103008</v>
      </c>
      <c r="O1602" t="s">
        <v>13734</v>
      </c>
      <c r="P1602">
        <v>0</v>
      </c>
      <c r="Q1602">
        <v>0</v>
      </c>
      <c r="R1602">
        <v>43179.672989686318</v>
      </c>
    </row>
    <row r="1603" spans="1:18" x14ac:dyDescent="0.25">
      <c r="A1603">
        <v>13</v>
      </c>
      <c r="B1603">
        <v>13602</v>
      </c>
      <c r="C1603" t="s">
        <v>10679</v>
      </c>
      <c r="D1603" t="s">
        <v>1966</v>
      </c>
      <c r="E1603">
        <v>4</v>
      </c>
      <c r="F1603" t="s">
        <v>13829</v>
      </c>
      <c r="G1603">
        <v>1</v>
      </c>
      <c r="H1603" t="s">
        <v>8278</v>
      </c>
      <c r="I1603">
        <v>1</v>
      </c>
      <c r="J1603" t="s">
        <v>13769</v>
      </c>
      <c r="K1603" t="s">
        <v>13781</v>
      </c>
      <c r="L1603">
        <v>270103</v>
      </c>
      <c r="M1603" t="s">
        <v>13539</v>
      </c>
      <c r="N1603">
        <v>270103008</v>
      </c>
      <c r="O1603" t="s">
        <v>13734</v>
      </c>
      <c r="P1603">
        <v>0</v>
      </c>
      <c r="Q1603">
        <v>0</v>
      </c>
      <c r="R1603">
        <v>22456.007422367504</v>
      </c>
    </row>
    <row r="1604" spans="1:18" x14ac:dyDescent="0.25">
      <c r="A1604">
        <v>13</v>
      </c>
      <c r="B1604">
        <v>13603</v>
      </c>
      <c r="C1604" t="s">
        <v>10679</v>
      </c>
      <c r="D1604" t="s">
        <v>1969</v>
      </c>
      <c r="E1604">
        <v>1</v>
      </c>
      <c r="F1604" t="s">
        <v>13826</v>
      </c>
      <c r="G1604">
        <v>1</v>
      </c>
      <c r="H1604" t="s">
        <v>8278</v>
      </c>
      <c r="I1604">
        <v>1</v>
      </c>
      <c r="J1604" t="s">
        <v>13769</v>
      </c>
      <c r="K1604" t="s">
        <v>13770</v>
      </c>
      <c r="L1604">
        <v>270103</v>
      </c>
      <c r="M1604" t="s">
        <v>13539</v>
      </c>
      <c r="N1604">
        <v>270103008</v>
      </c>
      <c r="O1604" t="s">
        <v>13734</v>
      </c>
      <c r="P1604">
        <v>0</v>
      </c>
      <c r="Q1604">
        <v>53162.272433398786</v>
      </c>
      <c r="R1604">
        <v>49719.712340789134</v>
      </c>
    </row>
    <row r="1605" spans="1:18" x14ac:dyDescent="0.25">
      <c r="A1605">
        <v>13</v>
      </c>
      <c r="B1605">
        <v>13603</v>
      </c>
      <c r="C1605" t="s">
        <v>10679</v>
      </c>
      <c r="D1605" t="s">
        <v>1969</v>
      </c>
      <c r="E1605">
        <v>1</v>
      </c>
      <c r="F1605" t="s">
        <v>13826</v>
      </c>
      <c r="G1605">
        <v>1</v>
      </c>
      <c r="H1605" t="s">
        <v>8278</v>
      </c>
      <c r="I1605">
        <v>1</v>
      </c>
      <c r="J1605" t="s">
        <v>13769</v>
      </c>
      <c r="K1605" t="s">
        <v>13771</v>
      </c>
      <c r="L1605">
        <v>270103</v>
      </c>
      <c r="M1605" t="s">
        <v>13539</v>
      </c>
      <c r="N1605">
        <v>270103008</v>
      </c>
      <c r="O1605" t="s">
        <v>13734</v>
      </c>
      <c r="P1605">
        <v>0</v>
      </c>
      <c r="Q1605">
        <v>4198.4847425531143</v>
      </c>
      <c r="R1605">
        <v>9346.5435264245352</v>
      </c>
    </row>
    <row r="1606" spans="1:18" x14ac:dyDescent="0.25">
      <c r="A1606">
        <v>13</v>
      </c>
      <c r="B1606">
        <v>13603</v>
      </c>
      <c r="C1606" t="s">
        <v>10679</v>
      </c>
      <c r="D1606" t="s">
        <v>1969</v>
      </c>
      <c r="E1606">
        <v>2</v>
      </c>
      <c r="F1606" t="s">
        <v>13827</v>
      </c>
      <c r="G1606">
        <v>2</v>
      </c>
      <c r="H1606" t="s">
        <v>13773</v>
      </c>
      <c r="I1606">
        <v>1</v>
      </c>
      <c r="J1606" t="s">
        <v>13769</v>
      </c>
      <c r="K1606" t="s">
        <v>13774</v>
      </c>
      <c r="L1606">
        <v>270103</v>
      </c>
      <c r="M1606" t="s">
        <v>13539</v>
      </c>
      <c r="N1606">
        <v>270103008</v>
      </c>
      <c r="O1606" t="s">
        <v>13734</v>
      </c>
      <c r="P1606">
        <v>0</v>
      </c>
      <c r="Q1606">
        <v>31628.397309327142</v>
      </c>
      <c r="R1606">
        <v>39331.599597632441</v>
      </c>
    </row>
    <row r="1607" spans="1:18" x14ac:dyDescent="0.25">
      <c r="A1607">
        <v>13</v>
      </c>
      <c r="B1607">
        <v>13603</v>
      </c>
      <c r="C1607" t="s">
        <v>10679</v>
      </c>
      <c r="D1607" t="s">
        <v>1969</v>
      </c>
      <c r="E1607">
        <v>2</v>
      </c>
      <c r="F1607" t="s">
        <v>13827</v>
      </c>
      <c r="G1607">
        <v>2</v>
      </c>
      <c r="H1607" t="s">
        <v>13773</v>
      </c>
      <c r="I1607">
        <v>1</v>
      </c>
      <c r="J1607" t="s">
        <v>13769</v>
      </c>
      <c r="K1607" t="s">
        <v>13775</v>
      </c>
      <c r="L1607">
        <v>270103</v>
      </c>
      <c r="M1607" t="s">
        <v>13539</v>
      </c>
      <c r="N1607">
        <v>270103008</v>
      </c>
      <c r="O1607" t="s">
        <v>13734</v>
      </c>
      <c r="P1607">
        <v>0</v>
      </c>
      <c r="Q1607">
        <v>25732.35986662476</v>
      </c>
      <c r="R1607">
        <v>19734.656269581232</v>
      </c>
    </row>
    <row r="1608" spans="1:18" x14ac:dyDescent="0.25">
      <c r="A1608">
        <v>13</v>
      </c>
      <c r="B1608">
        <v>13603</v>
      </c>
      <c r="C1608" t="s">
        <v>10679</v>
      </c>
      <c r="D1608" t="s">
        <v>1969</v>
      </c>
      <c r="E1608">
        <v>3</v>
      </c>
      <c r="F1608" t="s">
        <v>13828</v>
      </c>
      <c r="G1608">
        <v>1</v>
      </c>
      <c r="H1608" t="s">
        <v>8278</v>
      </c>
      <c r="I1608">
        <v>1</v>
      </c>
      <c r="J1608" t="s">
        <v>13769</v>
      </c>
      <c r="K1608" t="s">
        <v>13777</v>
      </c>
      <c r="L1608">
        <v>270103</v>
      </c>
      <c r="M1608" t="s">
        <v>13539</v>
      </c>
      <c r="N1608">
        <v>270103008</v>
      </c>
      <c r="O1608" t="s">
        <v>13734</v>
      </c>
      <c r="P1608">
        <v>0</v>
      </c>
      <c r="Q1608">
        <v>57360.757175951898</v>
      </c>
      <c r="R1608">
        <v>59066.25586721368</v>
      </c>
    </row>
    <row r="1609" spans="1:18" x14ac:dyDescent="0.25">
      <c r="A1609">
        <v>13</v>
      </c>
      <c r="B1609">
        <v>13603</v>
      </c>
      <c r="C1609" t="s">
        <v>10679</v>
      </c>
      <c r="D1609" t="s">
        <v>1969</v>
      </c>
      <c r="E1609">
        <v>4</v>
      </c>
      <c r="F1609" t="s">
        <v>13829</v>
      </c>
      <c r="G1609">
        <v>1</v>
      </c>
      <c r="H1609" t="s">
        <v>8278</v>
      </c>
      <c r="I1609">
        <v>1</v>
      </c>
      <c r="J1609" t="s">
        <v>13769</v>
      </c>
      <c r="K1609" t="s">
        <v>13780</v>
      </c>
      <c r="L1609">
        <v>270103</v>
      </c>
      <c r="M1609" t="s">
        <v>13539</v>
      </c>
      <c r="N1609">
        <v>270103008</v>
      </c>
      <c r="O1609" t="s">
        <v>13734</v>
      </c>
      <c r="P1609">
        <v>0</v>
      </c>
      <c r="Q1609">
        <v>53162.272433398786</v>
      </c>
      <c r="R1609">
        <v>49719.712340789134</v>
      </c>
    </row>
    <row r="1610" spans="1:18" x14ac:dyDescent="0.25">
      <c r="A1610">
        <v>13</v>
      </c>
      <c r="B1610">
        <v>13603</v>
      </c>
      <c r="C1610" t="s">
        <v>10679</v>
      </c>
      <c r="D1610" t="s">
        <v>1969</v>
      </c>
      <c r="E1610">
        <v>4</v>
      </c>
      <c r="F1610" t="s">
        <v>13829</v>
      </c>
      <c r="G1610">
        <v>1</v>
      </c>
      <c r="H1610" t="s">
        <v>8278</v>
      </c>
      <c r="I1610">
        <v>1</v>
      </c>
      <c r="J1610" t="s">
        <v>13769</v>
      </c>
      <c r="K1610" t="s">
        <v>13781</v>
      </c>
      <c r="L1610">
        <v>270103</v>
      </c>
      <c r="M1610" t="s">
        <v>13539</v>
      </c>
      <c r="N1610">
        <v>270103008</v>
      </c>
      <c r="O1610" t="s">
        <v>13734</v>
      </c>
      <c r="P1610">
        <v>0</v>
      </c>
      <c r="Q1610">
        <v>4198.4847425531143</v>
      </c>
      <c r="R1610">
        <v>9346.5435264245352</v>
      </c>
    </row>
    <row r="1611" spans="1:18" x14ac:dyDescent="0.25">
      <c r="A1611">
        <v>13</v>
      </c>
      <c r="B1611">
        <v>13604</v>
      </c>
      <c r="C1611" t="s">
        <v>10679</v>
      </c>
      <c r="D1611" t="s">
        <v>1972</v>
      </c>
      <c r="E1611">
        <v>1</v>
      </c>
      <c r="F1611" t="s">
        <v>13826</v>
      </c>
      <c r="G1611">
        <v>1</v>
      </c>
      <c r="H1611" t="s">
        <v>8278</v>
      </c>
      <c r="I1611">
        <v>1</v>
      </c>
      <c r="J1611" t="s">
        <v>13769</v>
      </c>
      <c r="K1611" t="s">
        <v>13770</v>
      </c>
      <c r="L1611">
        <v>270103</v>
      </c>
      <c r="M1611" t="s">
        <v>13539</v>
      </c>
      <c r="N1611">
        <v>270103008</v>
      </c>
      <c r="O1611" t="s">
        <v>13734</v>
      </c>
      <c r="P1611">
        <v>20095.363140073248</v>
      </c>
      <c r="Q1611">
        <v>13434.635907743888</v>
      </c>
      <c r="R1611">
        <v>0</v>
      </c>
    </row>
    <row r="1612" spans="1:18" x14ac:dyDescent="0.25">
      <c r="A1612">
        <v>13</v>
      </c>
      <c r="B1612">
        <v>13604</v>
      </c>
      <c r="C1612" t="s">
        <v>10679</v>
      </c>
      <c r="D1612" t="s">
        <v>1972</v>
      </c>
      <c r="E1612">
        <v>1</v>
      </c>
      <c r="F1612" t="s">
        <v>13826</v>
      </c>
      <c r="G1612">
        <v>1</v>
      </c>
      <c r="H1612" t="s">
        <v>8278</v>
      </c>
      <c r="I1612">
        <v>1</v>
      </c>
      <c r="J1612" t="s">
        <v>13769</v>
      </c>
      <c r="K1612" t="s">
        <v>13771</v>
      </c>
      <c r="L1612">
        <v>270103</v>
      </c>
      <c r="M1612" t="s">
        <v>13539</v>
      </c>
      <c r="N1612">
        <v>270103008</v>
      </c>
      <c r="O1612" t="s">
        <v>13734</v>
      </c>
      <c r="P1612">
        <v>0</v>
      </c>
      <c r="Q1612">
        <v>5405.8257428292691</v>
      </c>
      <c r="R1612">
        <v>0</v>
      </c>
    </row>
    <row r="1613" spans="1:18" x14ac:dyDescent="0.25">
      <c r="A1613">
        <v>13</v>
      </c>
      <c r="B1613">
        <v>13604</v>
      </c>
      <c r="C1613" t="s">
        <v>10679</v>
      </c>
      <c r="D1613" t="s">
        <v>1972</v>
      </c>
      <c r="E1613">
        <v>2</v>
      </c>
      <c r="F1613" t="s">
        <v>13827</v>
      </c>
      <c r="G1613">
        <v>2</v>
      </c>
      <c r="H1613" t="s">
        <v>13773</v>
      </c>
      <c r="I1613">
        <v>1</v>
      </c>
      <c r="J1613" t="s">
        <v>13769</v>
      </c>
      <c r="K1613" t="s">
        <v>13774</v>
      </c>
      <c r="L1613">
        <v>270103</v>
      </c>
      <c r="M1613" t="s">
        <v>13539</v>
      </c>
      <c r="N1613">
        <v>270103008</v>
      </c>
      <c r="O1613" t="s">
        <v>13734</v>
      </c>
      <c r="P1613">
        <v>10576.325063920945</v>
      </c>
      <c r="Q1613">
        <v>13434.635907743888</v>
      </c>
      <c r="R1613">
        <v>0</v>
      </c>
    </row>
    <row r="1614" spans="1:18" x14ac:dyDescent="0.25">
      <c r="A1614">
        <v>13</v>
      </c>
      <c r="B1614">
        <v>13604</v>
      </c>
      <c r="C1614" t="s">
        <v>10679</v>
      </c>
      <c r="D1614" t="s">
        <v>1972</v>
      </c>
      <c r="E1614">
        <v>2</v>
      </c>
      <c r="F1614" t="s">
        <v>13827</v>
      </c>
      <c r="G1614">
        <v>2</v>
      </c>
      <c r="H1614" t="s">
        <v>13773</v>
      </c>
      <c r="I1614">
        <v>1</v>
      </c>
      <c r="J1614" t="s">
        <v>13769</v>
      </c>
      <c r="K1614" t="s">
        <v>13775</v>
      </c>
      <c r="L1614">
        <v>270103</v>
      </c>
      <c r="M1614" t="s">
        <v>13539</v>
      </c>
      <c r="N1614">
        <v>270103008</v>
      </c>
      <c r="O1614" t="s">
        <v>13734</v>
      </c>
      <c r="P1614">
        <v>9519.0380761523047</v>
      </c>
      <c r="Q1614">
        <v>5405.8257428292691</v>
      </c>
      <c r="R1614">
        <v>0</v>
      </c>
    </row>
    <row r="1615" spans="1:18" x14ac:dyDescent="0.25">
      <c r="A1615">
        <v>13</v>
      </c>
      <c r="B1615">
        <v>13604</v>
      </c>
      <c r="C1615" t="s">
        <v>10679</v>
      </c>
      <c r="D1615" t="s">
        <v>1972</v>
      </c>
      <c r="E1615">
        <v>3</v>
      </c>
      <c r="F1615" t="s">
        <v>13828</v>
      </c>
      <c r="G1615">
        <v>1</v>
      </c>
      <c r="H1615" t="s">
        <v>8278</v>
      </c>
      <c r="I1615">
        <v>1</v>
      </c>
      <c r="J1615" t="s">
        <v>13769</v>
      </c>
      <c r="K1615" t="s">
        <v>13777</v>
      </c>
      <c r="L1615">
        <v>270103</v>
      </c>
      <c r="M1615" t="s">
        <v>13539</v>
      </c>
      <c r="N1615">
        <v>270103008</v>
      </c>
      <c r="O1615" t="s">
        <v>13734</v>
      </c>
      <c r="P1615">
        <v>20095.363140073248</v>
      </c>
      <c r="Q1615">
        <v>13434.635907743888</v>
      </c>
      <c r="R1615">
        <v>0</v>
      </c>
    </row>
    <row r="1616" spans="1:18" x14ac:dyDescent="0.25">
      <c r="A1616">
        <v>13</v>
      </c>
      <c r="B1616">
        <v>13604</v>
      </c>
      <c r="C1616" t="s">
        <v>10679</v>
      </c>
      <c r="D1616" t="s">
        <v>1972</v>
      </c>
      <c r="E1616">
        <v>3</v>
      </c>
      <c r="F1616" t="s">
        <v>13828</v>
      </c>
      <c r="G1616">
        <v>1</v>
      </c>
      <c r="H1616" t="s">
        <v>8278</v>
      </c>
      <c r="I1616">
        <v>1</v>
      </c>
      <c r="J1616" t="s">
        <v>13769</v>
      </c>
      <c r="K1616" t="s">
        <v>13778</v>
      </c>
      <c r="L1616">
        <v>270103</v>
      </c>
      <c r="M1616" t="s">
        <v>13539</v>
      </c>
      <c r="N1616">
        <v>270103008</v>
      </c>
      <c r="O1616" t="s">
        <v>13734</v>
      </c>
      <c r="P1616">
        <v>0</v>
      </c>
      <c r="Q1616">
        <v>5405.8257428292691</v>
      </c>
      <c r="R1616">
        <v>0</v>
      </c>
    </row>
    <row r="1617" spans="1:18" x14ac:dyDescent="0.25">
      <c r="A1617">
        <v>13</v>
      </c>
      <c r="B1617">
        <v>13604</v>
      </c>
      <c r="C1617" t="s">
        <v>10679</v>
      </c>
      <c r="D1617" t="s">
        <v>1972</v>
      </c>
      <c r="E1617">
        <v>4</v>
      </c>
      <c r="F1617" t="s">
        <v>13829</v>
      </c>
      <c r="G1617">
        <v>1</v>
      </c>
      <c r="H1617" t="s">
        <v>8278</v>
      </c>
      <c r="I1617">
        <v>1</v>
      </c>
      <c r="J1617" t="s">
        <v>13769</v>
      </c>
      <c r="K1617" t="s">
        <v>13780</v>
      </c>
      <c r="L1617">
        <v>270103</v>
      </c>
      <c r="M1617" t="s">
        <v>13539</v>
      </c>
      <c r="N1617">
        <v>270103008</v>
      </c>
      <c r="O1617" t="s">
        <v>13734</v>
      </c>
      <c r="P1617">
        <v>20095.363140073248</v>
      </c>
      <c r="Q1617">
        <v>13434.635907743888</v>
      </c>
      <c r="R1617">
        <v>0</v>
      </c>
    </row>
    <row r="1618" spans="1:18" x14ac:dyDescent="0.25">
      <c r="A1618">
        <v>13</v>
      </c>
      <c r="B1618">
        <v>13604</v>
      </c>
      <c r="C1618" t="s">
        <v>10679</v>
      </c>
      <c r="D1618" t="s">
        <v>1972</v>
      </c>
      <c r="E1618">
        <v>4</v>
      </c>
      <c r="F1618" t="s">
        <v>13829</v>
      </c>
      <c r="G1618">
        <v>1</v>
      </c>
      <c r="H1618" t="s">
        <v>8278</v>
      </c>
      <c r="I1618">
        <v>1</v>
      </c>
      <c r="J1618" t="s">
        <v>13769</v>
      </c>
      <c r="K1618" t="s">
        <v>13781</v>
      </c>
      <c r="L1618">
        <v>270103</v>
      </c>
      <c r="M1618" t="s">
        <v>13539</v>
      </c>
      <c r="N1618">
        <v>270103008</v>
      </c>
      <c r="O1618" t="s">
        <v>13734</v>
      </c>
      <c r="P1618">
        <v>0</v>
      </c>
      <c r="Q1618">
        <v>5405.8257428292691</v>
      </c>
      <c r="R1618">
        <v>0</v>
      </c>
    </row>
    <row r="1619" spans="1:18" x14ac:dyDescent="0.25">
      <c r="A1619">
        <v>13</v>
      </c>
      <c r="B1619">
        <v>13605</v>
      </c>
      <c r="C1619" t="s">
        <v>10679</v>
      </c>
      <c r="D1619" t="s">
        <v>1975</v>
      </c>
      <c r="E1619">
        <v>1</v>
      </c>
      <c r="F1619" t="s">
        <v>13826</v>
      </c>
      <c r="G1619">
        <v>1</v>
      </c>
      <c r="H1619" t="s">
        <v>8278</v>
      </c>
      <c r="I1619">
        <v>1</v>
      </c>
      <c r="J1619" t="s">
        <v>13769</v>
      </c>
      <c r="K1619" t="s">
        <v>13770</v>
      </c>
      <c r="L1619">
        <v>270103</v>
      </c>
      <c r="M1619" t="s">
        <v>13539</v>
      </c>
      <c r="N1619">
        <v>270103008</v>
      </c>
      <c r="O1619" t="s">
        <v>13734</v>
      </c>
      <c r="P1619">
        <v>24734.039507586604</v>
      </c>
      <c r="Q1619">
        <v>36675.271346471083</v>
      </c>
      <c r="R1619">
        <v>27253.8945098156</v>
      </c>
    </row>
    <row r="1620" spans="1:18" x14ac:dyDescent="0.25">
      <c r="A1620">
        <v>13</v>
      </c>
      <c r="B1620">
        <v>13605</v>
      </c>
      <c r="C1620" t="s">
        <v>10679</v>
      </c>
      <c r="D1620" t="s">
        <v>1975</v>
      </c>
      <c r="E1620">
        <v>1</v>
      </c>
      <c r="F1620" t="s">
        <v>13826</v>
      </c>
      <c r="G1620">
        <v>1</v>
      </c>
      <c r="H1620" t="s">
        <v>8278</v>
      </c>
      <c r="I1620">
        <v>1</v>
      </c>
      <c r="J1620" t="s">
        <v>13769</v>
      </c>
      <c r="K1620" t="s">
        <v>13771</v>
      </c>
      <c r="L1620">
        <v>270103</v>
      </c>
      <c r="M1620" t="s">
        <v>13539</v>
      </c>
      <c r="N1620">
        <v>270103008</v>
      </c>
      <c r="O1620" t="s">
        <v>13734</v>
      </c>
      <c r="P1620">
        <v>0</v>
      </c>
      <c r="Q1620">
        <v>7566.2507466112447</v>
      </c>
      <c r="R1620">
        <v>10786.164068095264</v>
      </c>
    </row>
    <row r="1621" spans="1:18" x14ac:dyDescent="0.25">
      <c r="A1621">
        <v>13</v>
      </c>
      <c r="B1621">
        <v>13605</v>
      </c>
      <c r="C1621" t="s">
        <v>10679</v>
      </c>
      <c r="D1621" t="s">
        <v>1975</v>
      </c>
      <c r="E1621">
        <v>2</v>
      </c>
      <c r="F1621" t="s">
        <v>13827</v>
      </c>
      <c r="G1621">
        <v>2</v>
      </c>
      <c r="H1621" t="s">
        <v>13773</v>
      </c>
      <c r="I1621">
        <v>1</v>
      </c>
      <c r="J1621" t="s">
        <v>13769</v>
      </c>
      <c r="K1621" t="s">
        <v>13774</v>
      </c>
      <c r="L1621">
        <v>270103</v>
      </c>
      <c r="M1621" t="s">
        <v>13539</v>
      </c>
      <c r="N1621">
        <v>270103008</v>
      </c>
      <c r="O1621" t="s">
        <v>13734</v>
      </c>
      <c r="P1621">
        <v>17035.213283710276</v>
      </c>
      <c r="Q1621">
        <v>15285.505235263445</v>
      </c>
      <c r="R1621">
        <v>12409.615159520481</v>
      </c>
    </row>
    <row r="1622" spans="1:18" x14ac:dyDescent="0.25">
      <c r="A1622">
        <v>13</v>
      </c>
      <c r="B1622">
        <v>13605</v>
      </c>
      <c r="C1622" t="s">
        <v>10679</v>
      </c>
      <c r="D1622" t="s">
        <v>1975</v>
      </c>
      <c r="E1622">
        <v>2</v>
      </c>
      <c r="F1622" t="s">
        <v>13827</v>
      </c>
      <c r="G1622">
        <v>2</v>
      </c>
      <c r="H1622" t="s">
        <v>13773</v>
      </c>
      <c r="I1622">
        <v>1</v>
      </c>
      <c r="J1622" t="s">
        <v>13769</v>
      </c>
      <c r="K1622" t="s">
        <v>13775</v>
      </c>
      <c r="L1622">
        <v>270103</v>
      </c>
      <c r="M1622" t="s">
        <v>13539</v>
      </c>
      <c r="N1622">
        <v>270103008</v>
      </c>
      <c r="O1622" t="s">
        <v>13734</v>
      </c>
      <c r="P1622">
        <v>7698.8262238763236</v>
      </c>
      <c r="Q1622">
        <v>28956.016857818886</v>
      </c>
      <c r="R1622">
        <v>25630.443418390376</v>
      </c>
    </row>
    <row r="1623" spans="1:18" x14ac:dyDescent="0.25">
      <c r="A1623">
        <v>13</v>
      </c>
      <c r="B1623">
        <v>13605</v>
      </c>
      <c r="C1623" t="s">
        <v>10679</v>
      </c>
      <c r="D1623" t="s">
        <v>1975</v>
      </c>
      <c r="E1623">
        <v>3</v>
      </c>
      <c r="F1623" t="s">
        <v>13828</v>
      </c>
      <c r="G1623">
        <v>1</v>
      </c>
      <c r="H1623" t="s">
        <v>8278</v>
      </c>
      <c r="I1623">
        <v>1</v>
      </c>
      <c r="J1623" t="s">
        <v>13769</v>
      </c>
      <c r="K1623" t="s">
        <v>13777</v>
      </c>
      <c r="L1623">
        <v>270103</v>
      </c>
      <c r="M1623" t="s">
        <v>13539</v>
      </c>
      <c r="N1623">
        <v>270103008</v>
      </c>
      <c r="O1623" t="s">
        <v>13734</v>
      </c>
      <c r="P1623">
        <v>24734.039507586604</v>
      </c>
      <c r="Q1623">
        <v>44241.522093082327</v>
      </c>
      <c r="R1623">
        <v>38040.058577910859</v>
      </c>
    </row>
    <row r="1624" spans="1:18" x14ac:dyDescent="0.25">
      <c r="A1624">
        <v>13</v>
      </c>
      <c r="B1624">
        <v>13605</v>
      </c>
      <c r="C1624" t="s">
        <v>10679</v>
      </c>
      <c r="D1624" t="s">
        <v>1975</v>
      </c>
      <c r="E1624">
        <v>4</v>
      </c>
      <c r="F1624" t="s">
        <v>13829</v>
      </c>
      <c r="G1624">
        <v>1</v>
      </c>
      <c r="H1624" t="s">
        <v>8278</v>
      </c>
      <c r="I1624">
        <v>1</v>
      </c>
      <c r="J1624" t="s">
        <v>13769</v>
      </c>
      <c r="K1624" t="s">
        <v>13780</v>
      </c>
      <c r="L1624">
        <v>270103</v>
      </c>
      <c r="M1624" t="s">
        <v>13539</v>
      </c>
      <c r="N1624">
        <v>270103008</v>
      </c>
      <c r="O1624" t="s">
        <v>13734</v>
      </c>
      <c r="P1624">
        <v>24734.039507586604</v>
      </c>
      <c r="Q1624">
        <v>36675.271346471083</v>
      </c>
      <c r="R1624">
        <v>27253.8945098156</v>
      </c>
    </row>
    <row r="1625" spans="1:18" x14ac:dyDescent="0.25">
      <c r="A1625">
        <v>13</v>
      </c>
      <c r="B1625">
        <v>13605</v>
      </c>
      <c r="C1625" t="s">
        <v>10679</v>
      </c>
      <c r="D1625" t="s">
        <v>1975</v>
      </c>
      <c r="E1625">
        <v>4</v>
      </c>
      <c r="F1625" t="s">
        <v>13829</v>
      </c>
      <c r="G1625">
        <v>1</v>
      </c>
      <c r="H1625" t="s">
        <v>8278</v>
      </c>
      <c r="I1625">
        <v>1</v>
      </c>
      <c r="J1625" t="s">
        <v>13769</v>
      </c>
      <c r="K1625" t="s">
        <v>13781</v>
      </c>
      <c r="L1625">
        <v>270103</v>
      </c>
      <c r="M1625" t="s">
        <v>13539</v>
      </c>
      <c r="N1625">
        <v>270103008</v>
      </c>
      <c r="O1625" t="s">
        <v>13734</v>
      </c>
      <c r="P1625">
        <v>0</v>
      </c>
      <c r="Q1625">
        <v>7566.2507466112447</v>
      </c>
      <c r="R1625">
        <v>10786.164068095264</v>
      </c>
    </row>
    <row r="1626" spans="1:18" x14ac:dyDescent="0.25">
      <c r="A1626">
        <v>14</v>
      </c>
      <c r="B1626">
        <v>14101</v>
      </c>
      <c r="C1626" t="s">
        <v>780</v>
      </c>
      <c r="D1626" t="s">
        <v>1978</v>
      </c>
      <c r="E1626">
        <v>1</v>
      </c>
      <c r="F1626" t="s">
        <v>13826</v>
      </c>
      <c r="G1626">
        <v>1</v>
      </c>
      <c r="H1626" t="s">
        <v>8278</v>
      </c>
      <c r="I1626">
        <v>1</v>
      </c>
      <c r="J1626" t="s">
        <v>13769</v>
      </c>
      <c r="K1626" t="s">
        <v>13770</v>
      </c>
      <c r="L1626">
        <v>270103</v>
      </c>
      <c r="M1626" t="s">
        <v>13539</v>
      </c>
      <c r="N1626">
        <v>270103008</v>
      </c>
      <c r="O1626" t="s">
        <v>13734</v>
      </c>
      <c r="P1626">
        <v>21318.498390433175</v>
      </c>
      <c r="Q1626">
        <v>27956.979904501379</v>
      </c>
      <c r="R1626">
        <v>24813.749896483136</v>
      </c>
    </row>
    <row r="1627" spans="1:18" x14ac:dyDescent="0.25">
      <c r="A1627">
        <v>14</v>
      </c>
      <c r="B1627">
        <v>14101</v>
      </c>
      <c r="C1627" t="s">
        <v>780</v>
      </c>
      <c r="D1627" t="s">
        <v>1978</v>
      </c>
      <c r="E1627">
        <v>1</v>
      </c>
      <c r="F1627" t="s">
        <v>13826</v>
      </c>
      <c r="G1627">
        <v>1</v>
      </c>
      <c r="H1627" t="s">
        <v>8278</v>
      </c>
      <c r="I1627">
        <v>1</v>
      </c>
      <c r="J1627" t="s">
        <v>13769</v>
      </c>
      <c r="K1627" t="s">
        <v>13771</v>
      </c>
      <c r="L1627">
        <v>270103</v>
      </c>
      <c r="M1627" t="s">
        <v>13539</v>
      </c>
      <c r="N1627">
        <v>270103008</v>
      </c>
      <c r="O1627" t="s">
        <v>13734</v>
      </c>
      <c r="P1627">
        <v>6609.628024822825</v>
      </c>
      <c r="Q1627">
        <v>3539.7551073808054</v>
      </c>
      <c r="R1627">
        <v>7907.8519575607643</v>
      </c>
    </row>
    <row r="1628" spans="1:18" x14ac:dyDescent="0.25">
      <c r="A1628">
        <v>14</v>
      </c>
      <c r="B1628">
        <v>14101</v>
      </c>
      <c r="C1628" t="s">
        <v>780</v>
      </c>
      <c r="D1628" t="s">
        <v>1978</v>
      </c>
      <c r="E1628">
        <v>2</v>
      </c>
      <c r="F1628" t="s">
        <v>13827</v>
      </c>
      <c r="G1628">
        <v>2</v>
      </c>
      <c r="H1628" t="s">
        <v>13773</v>
      </c>
      <c r="I1628">
        <v>1</v>
      </c>
      <c r="J1628" t="s">
        <v>13769</v>
      </c>
      <c r="K1628" t="s">
        <v>13774</v>
      </c>
      <c r="L1628">
        <v>270103</v>
      </c>
      <c r="M1628" t="s">
        <v>13539</v>
      </c>
      <c r="N1628">
        <v>270103008</v>
      </c>
      <c r="O1628" t="s">
        <v>13734</v>
      </c>
      <c r="P1628">
        <v>19365.598110135987</v>
      </c>
      <c r="Q1628">
        <v>25683.775853967294</v>
      </c>
      <c r="R1628">
        <v>17602.331308563756</v>
      </c>
    </row>
    <row r="1629" spans="1:18" x14ac:dyDescent="0.25">
      <c r="A1629">
        <v>14</v>
      </c>
      <c r="B1629">
        <v>14101</v>
      </c>
      <c r="C1629" t="s">
        <v>780</v>
      </c>
      <c r="D1629" t="s">
        <v>1978</v>
      </c>
      <c r="E1629">
        <v>2</v>
      </c>
      <c r="F1629" t="s">
        <v>13827</v>
      </c>
      <c r="G1629">
        <v>2</v>
      </c>
      <c r="H1629" t="s">
        <v>13773</v>
      </c>
      <c r="I1629">
        <v>1</v>
      </c>
      <c r="J1629" t="s">
        <v>13769</v>
      </c>
      <c r="K1629" t="s">
        <v>13775</v>
      </c>
      <c r="L1629">
        <v>270103</v>
      </c>
      <c r="M1629" t="s">
        <v>13539</v>
      </c>
      <c r="N1629">
        <v>270103008</v>
      </c>
      <c r="O1629" t="s">
        <v>13734</v>
      </c>
      <c r="P1629">
        <v>8562.5283051200131</v>
      </c>
      <c r="Q1629">
        <v>5812.9591579148864</v>
      </c>
      <c r="R1629">
        <v>15119.270545480191</v>
      </c>
    </row>
    <row r="1630" spans="1:18" x14ac:dyDescent="0.25">
      <c r="A1630">
        <v>14</v>
      </c>
      <c r="B1630">
        <v>14101</v>
      </c>
      <c r="C1630" t="s">
        <v>780</v>
      </c>
      <c r="D1630" t="s">
        <v>1978</v>
      </c>
      <c r="E1630">
        <v>3</v>
      </c>
      <c r="F1630" t="s">
        <v>13828</v>
      </c>
      <c r="G1630">
        <v>1</v>
      </c>
      <c r="H1630" t="s">
        <v>8278</v>
      </c>
      <c r="I1630">
        <v>1</v>
      </c>
      <c r="J1630" t="s">
        <v>13769</v>
      </c>
      <c r="K1630" t="s">
        <v>13777</v>
      </c>
      <c r="L1630">
        <v>270103</v>
      </c>
      <c r="M1630" t="s">
        <v>13539</v>
      </c>
      <c r="N1630">
        <v>270103008</v>
      </c>
      <c r="O1630" t="s">
        <v>13734</v>
      </c>
      <c r="P1630">
        <v>26248.179292280198</v>
      </c>
      <c r="Q1630">
        <v>30696.406726459703</v>
      </c>
      <c r="R1630">
        <v>31804.18204820418</v>
      </c>
    </row>
    <row r="1631" spans="1:18" x14ac:dyDescent="0.25">
      <c r="A1631">
        <v>14</v>
      </c>
      <c r="B1631">
        <v>14101</v>
      </c>
      <c r="C1631" t="s">
        <v>780</v>
      </c>
      <c r="D1631" t="s">
        <v>1978</v>
      </c>
      <c r="E1631">
        <v>3</v>
      </c>
      <c r="F1631" t="s">
        <v>13828</v>
      </c>
      <c r="G1631">
        <v>1</v>
      </c>
      <c r="H1631" t="s">
        <v>8278</v>
      </c>
      <c r="I1631">
        <v>1</v>
      </c>
      <c r="J1631" t="s">
        <v>13769</v>
      </c>
      <c r="K1631" t="s">
        <v>13778</v>
      </c>
      <c r="L1631">
        <v>270103</v>
      </c>
      <c r="M1631" t="s">
        <v>13539</v>
      </c>
      <c r="N1631">
        <v>270103008</v>
      </c>
      <c r="O1631" t="s">
        <v>13734</v>
      </c>
      <c r="P1631">
        <v>1484.7182952055716</v>
      </c>
      <c r="Q1631">
        <v>800.32828542246796</v>
      </c>
      <c r="R1631">
        <v>917.41980583971724</v>
      </c>
    </row>
    <row r="1632" spans="1:18" x14ac:dyDescent="0.25">
      <c r="A1632">
        <v>14</v>
      </c>
      <c r="B1632">
        <v>14101</v>
      </c>
      <c r="C1632" t="s">
        <v>780</v>
      </c>
      <c r="D1632" t="s">
        <v>1978</v>
      </c>
      <c r="E1632">
        <v>3</v>
      </c>
      <c r="F1632" t="s">
        <v>13828</v>
      </c>
      <c r="G1632">
        <v>1</v>
      </c>
      <c r="H1632" t="s">
        <v>8278</v>
      </c>
      <c r="I1632">
        <v>1</v>
      </c>
      <c r="J1632" t="s">
        <v>13769</v>
      </c>
      <c r="K1632" t="s">
        <v>13782</v>
      </c>
      <c r="L1632">
        <v>270103</v>
      </c>
      <c r="M1632" t="s">
        <v>13539</v>
      </c>
      <c r="N1632">
        <v>270103008</v>
      </c>
      <c r="O1632" t="s">
        <v>13734</v>
      </c>
      <c r="P1632">
        <v>195.22882777022974</v>
      </c>
      <c r="Q1632">
        <v>0</v>
      </c>
      <c r="R1632">
        <v>0</v>
      </c>
    </row>
    <row r="1633" spans="1:18" x14ac:dyDescent="0.25">
      <c r="A1633">
        <v>14</v>
      </c>
      <c r="B1633">
        <v>14101</v>
      </c>
      <c r="C1633" t="s">
        <v>780</v>
      </c>
      <c r="D1633" t="s">
        <v>1978</v>
      </c>
      <c r="E1633">
        <v>4</v>
      </c>
      <c r="F1633" t="s">
        <v>13829</v>
      </c>
      <c r="G1633">
        <v>1</v>
      </c>
      <c r="H1633" t="s">
        <v>8278</v>
      </c>
      <c r="I1633">
        <v>1</v>
      </c>
      <c r="J1633" t="s">
        <v>13769</v>
      </c>
      <c r="K1633" t="s">
        <v>13780</v>
      </c>
      <c r="L1633">
        <v>270103</v>
      </c>
      <c r="M1633" t="s">
        <v>13539</v>
      </c>
      <c r="N1633">
        <v>270103008</v>
      </c>
      <c r="O1633" t="s">
        <v>13734</v>
      </c>
      <c r="P1633">
        <v>21593.287555539235</v>
      </c>
      <c r="Q1633">
        <v>27956.979904501379</v>
      </c>
      <c r="R1633">
        <v>24813.749896483136</v>
      </c>
    </row>
    <row r="1634" spans="1:18" x14ac:dyDescent="0.25">
      <c r="A1634">
        <v>14</v>
      </c>
      <c r="B1634">
        <v>14101</v>
      </c>
      <c r="C1634" t="s">
        <v>780</v>
      </c>
      <c r="D1634" t="s">
        <v>1978</v>
      </c>
      <c r="E1634">
        <v>4</v>
      </c>
      <c r="F1634" t="s">
        <v>13829</v>
      </c>
      <c r="G1634">
        <v>1</v>
      </c>
      <c r="H1634" t="s">
        <v>8278</v>
      </c>
      <c r="I1634">
        <v>1</v>
      </c>
      <c r="J1634" t="s">
        <v>13769</v>
      </c>
      <c r="K1634" t="s">
        <v>13781</v>
      </c>
      <c r="L1634">
        <v>270103</v>
      </c>
      <c r="M1634" t="s">
        <v>13539</v>
      </c>
      <c r="N1634">
        <v>270103008</v>
      </c>
      <c r="O1634" t="s">
        <v>13734</v>
      </c>
      <c r="P1634">
        <v>6334.838859716765</v>
      </c>
      <c r="Q1634">
        <v>3539.7551073808054</v>
      </c>
      <c r="R1634">
        <v>7907.8519575607643</v>
      </c>
    </row>
    <row r="1635" spans="1:18" x14ac:dyDescent="0.25">
      <c r="A1635">
        <v>14</v>
      </c>
      <c r="B1635">
        <v>14103</v>
      </c>
      <c r="C1635" t="s">
        <v>780</v>
      </c>
      <c r="D1635" t="s">
        <v>1984</v>
      </c>
      <c r="E1635">
        <v>1</v>
      </c>
      <c r="F1635" t="s">
        <v>13826</v>
      </c>
      <c r="G1635">
        <v>1</v>
      </c>
      <c r="H1635" t="s">
        <v>8278</v>
      </c>
      <c r="I1635">
        <v>1</v>
      </c>
      <c r="J1635" t="s">
        <v>13769</v>
      </c>
      <c r="K1635" t="s">
        <v>13770</v>
      </c>
      <c r="L1635">
        <v>270103</v>
      </c>
      <c r="M1635" t="s">
        <v>13539</v>
      </c>
      <c r="N1635">
        <v>270103008</v>
      </c>
      <c r="O1635" t="s">
        <v>13734</v>
      </c>
      <c r="P1635">
        <v>0</v>
      </c>
      <c r="Q1635">
        <v>13710.003983385306</v>
      </c>
      <c r="R1635">
        <v>0</v>
      </c>
    </row>
    <row r="1636" spans="1:18" x14ac:dyDescent="0.25">
      <c r="A1636">
        <v>14</v>
      </c>
      <c r="B1636">
        <v>14103</v>
      </c>
      <c r="C1636" t="s">
        <v>780</v>
      </c>
      <c r="D1636" t="s">
        <v>1984</v>
      </c>
      <c r="E1636">
        <v>1</v>
      </c>
      <c r="F1636" t="s">
        <v>13826</v>
      </c>
      <c r="G1636">
        <v>1</v>
      </c>
      <c r="H1636" t="s">
        <v>8278</v>
      </c>
      <c r="I1636">
        <v>1</v>
      </c>
      <c r="J1636" t="s">
        <v>13769</v>
      </c>
      <c r="K1636" t="s">
        <v>13771</v>
      </c>
      <c r="L1636">
        <v>270103</v>
      </c>
      <c r="M1636" t="s">
        <v>13539</v>
      </c>
      <c r="N1636">
        <v>270103008</v>
      </c>
      <c r="O1636" t="s">
        <v>13734</v>
      </c>
      <c r="P1636">
        <v>0</v>
      </c>
      <c r="Q1636">
        <v>5154.5119878153491</v>
      </c>
      <c r="R1636">
        <v>0</v>
      </c>
    </row>
    <row r="1637" spans="1:18" x14ac:dyDescent="0.25">
      <c r="A1637">
        <v>14</v>
      </c>
      <c r="B1637">
        <v>14103</v>
      </c>
      <c r="C1637" t="s">
        <v>780</v>
      </c>
      <c r="D1637" t="s">
        <v>1984</v>
      </c>
      <c r="E1637">
        <v>2</v>
      </c>
      <c r="F1637" t="s">
        <v>13827</v>
      </c>
      <c r="G1637">
        <v>2</v>
      </c>
      <c r="H1637" t="s">
        <v>13773</v>
      </c>
      <c r="I1637">
        <v>1</v>
      </c>
      <c r="J1637" t="s">
        <v>13769</v>
      </c>
      <c r="K1637" t="s">
        <v>13774</v>
      </c>
      <c r="L1637">
        <v>270103</v>
      </c>
      <c r="M1637" t="s">
        <v>13539</v>
      </c>
      <c r="N1637">
        <v>270103008</v>
      </c>
      <c r="O1637" t="s">
        <v>13734</v>
      </c>
      <c r="P1637">
        <v>0</v>
      </c>
      <c r="Q1637">
        <v>9104.9540205011635</v>
      </c>
      <c r="R1637">
        <v>0</v>
      </c>
    </row>
    <row r="1638" spans="1:18" x14ac:dyDescent="0.25">
      <c r="A1638">
        <v>14</v>
      </c>
      <c r="B1638">
        <v>14103</v>
      </c>
      <c r="C1638" t="s">
        <v>780</v>
      </c>
      <c r="D1638" t="s">
        <v>1984</v>
      </c>
      <c r="E1638">
        <v>2</v>
      </c>
      <c r="F1638" t="s">
        <v>13827</v>
      </c>
      <c r="G1638">
        <v>2</v>
      </c>
      <c r="H1638" t="s">
        <v>13773</v>
      </c>
      <c r="I1638">
        <v>1</v>
      </c>
      <c r="J1638" t="s">
        <v>13769</v>
      </c>
      <c r="K1638" t="s">
        <v>13775</v>
      </c>
      <c r="L1638">
        <v>270103</v>
      </c>
      <c r="M1638" t="s">
        <v>13539</v>
      </c>
      <c r="N1638">
        <v>270103008</v>
      </c>
      <c r="O1638" t="s">
        <v>13734</v>
      </c>
      <c r="P1638">
        <v>0</v>
      </c>
      <c r="Q1638">
        <v>9759.5619506994917</v>
      </c>
      <c r="R1638">
        <v>0</v>
      </c>
    </row>
    <row r="1639" spans="1:18" x14ac:dyDescent="0.25">
      <c r="A1639">
        <v>14</v>
      </c>
      <c r="B1639">
        <v>14103</v>
      </c>
      <c r="C1639" t="s">
        <v>780</v>
      </c>
      <c r="D1639" t="s">
        <v>1984</v>
      </c>
      <c r="E1639">
        <v>3</v>
      </c>
      <c r="F1639" t="s">
        <v>13828</v>
      </c>
      <c r="G1639">
        <v>1</v>
      </c>
      <c r="H1639" t="s">
        <v>8278</v>
      </c>
      <c r="I1639">
        <v>1</v>
      </c>
      <c r="J1639" t="s">
        <v>13769</v>
      </c>
      <c r="K1639" t="s">
        <v>13777</v>
      </c>
      <c r="L1639">
        <v>270103</v>
      </c>
      <c r="M1639" t="s">
        <v>13539</v>
      </c>
      <c r="N1639">
        <v>270103008</v>
      </c>
      <c r="O1639" t="s">
        <v>13734</v>
      </c>
      <c r="P1639">
        <v>0</v>
      </c>
      <c r="Q1639">
        <v>18864.515971200657</v>
      </c>
      <c r="R1639">
        <v>0</v>
      </c>
    </row>
    <row r="1640" spans="1:18" x14ac:dyDescent="0.25">
      <c r="A1640">
        <v>14</v>
      </c>
      <c r="B1640">
        <v>14103</v>
      </c>
      <c r="C1640" t="s">
        <v>780</v>
      </c>
      <c r="D1640" t="s">
        <v>1984</v>
      </c>
      <c r="E1640">
        <v>4</v>
      </c>
      <c r="F1640" t="s">
        <v>13829</v>
      </c>
      <c r="G1640">
        <v>1</v>
      </c>
      <c r="H1640" t="s">
        <v>8278</v>
      </c>
      <c r="I1640">
        <v>1</v>
      </c>
      <c r="J1640" t="s">
        <v>13769</v>
      </c>
      <c r="K1640" t="s">
        <v>13780</v>
      </c>
      <c r="L1640">
        <v>270103</v>
      </c>
      <c r="M1640" t="s">
        <v>13539</v>
      </c>
      <c r="N1640">
        <v>270103008</v>
      </c>
      <c r="O1640" t="s">
        <v>13734</v>
      </c>
      <c r="P1640">
        <v>0</v>
      </c>
      <c r="Q1640">
        <v>13710.003983385306</v>
      </c>
      <c r="R1640">
        <v>0</v>
      </c>
    </row>
    <row r="1641" spans="1:18" x14ac:dyDescent="0.25">
      <c r="A1641">
        <v>14</v>
      </c>
      <c r="B1641">
        <v>14103</v>
      </c>
      <c r="C1641" t="s">
        <v>780</v>
      </c>
      <c r="D1641" t="s">
        <v>1984</v>
      </c>
      <c r="E1641">
        <v>4</v>
      </c>
      <c r="F1641" t="s">
        <v>13829</v>
      </c>
      <c r="G1641">
        <v>1</v>
      </c>
      <c r="H1641" t="s">
        <v>8278</v>
      </c>
      <c r="I1641">
        <v>1</v>
      </c>
      <c r="J1641" t="s">
        <v>13769</v>
      </c>
      <c r="K1641" t="s">
        <v>13781</v>
      </c>
      <c r="L1641">
        <v>270103</v>
      </c>
      <c r="M1641" t="s">
        <v>13539</v>
      </c>
      <c r="N1641">
        <v>270103008</v>
      </c>
      <c r="O1641" t="s">
        <v>13734</v>
      </c>
      <c r="P1641">
        <v>0</v>
      </c>
      <c r="Q1641">
        <v>5154.5119878153491</v>
      </c>
      <c r="R1641">
        <v>0</v>
      </c>
    </row>
    <row r="1642" spans="1:18" x14ac:dyDescent="0.25">
      <c r="A1642">
        <v>14</v>
      </c>
      <c r="B1642">
        <v>14104</v>
      </c>
      <c r="C1642" t="s">
        <v>780</v>
      </c>
      <c r="D1642" t="s">
        <v>777</v>
      </c>
      <c r="E1642">
        <v>1</v>
      </c>
      <c r="F1642" t="s">
        <v>13826</v>
      </c>
      <c r="G1642">
        <v>1</v>
      </c>
      <c r="H1642" t="s">
        <v>8278</v>
      </c>
      <c r="I1642">
        <v>1</v>
      </c>
      <c r="J1642" t="s">
        <v>13769</v>
      </c>
      <c r="K1642" t="s">
        <v>13770</v>
      </c>
      <c r="L1642">
        <v>270103</v>
      </c>
      <c r="M1642" t="s">
        <v>13539</v>
      </c>
      <c r="N1642">
        <v>270103008</v>
      </c>
      <c r="O1642" t="s">
        <v>13734</v>
      </c>
      <c r="P1642">
        <v>0</v>
      </c>
      <c r="Q1642">
        <v>5207.2281992888211</v>
      </c>
      <c r="R1642">
        <v>0</v>
      </c>
    </row>
    <row r="1643" spans="1:18" x14ac:dyDescent="0.25">
      <c r="A1643">
        <v>14</v>
      </c>
      <c r="B1643">
        <v>14104</v>
      </c>
      <c r="C1643" t="s">
        <v>780</v>
      </c>
      <c r="D1643" t="s">
        <v>777</v>
      </c>
      <c r="E1643">
        <v>2</v>
      </c>
      <c r="F1643" t="s">
        <v>13827</v>
      </c>
      <c r="G1643">
        <v>2</v>
      </c>
      <c r="H1643" t="s">
        <v>13773</v>
      </c>
      <c r="I1643">
        <v>1</v>
      </c>
      <c r="J1643" t="s">
        <v>13769</v>
      </c>
      <c r="K1643" t="s">
        <v>13774</v>
      </c>
      <c r="L1643">
        <v>270103</v>
      </c>
      <c r="M1643" t="s">
        <v>13539</v>
      </c>
      <c r="N1643">
        <v>270103008</v>
      </c>
      <c r="O1643" t="s">
        <v>13734</v>
      </c>
      <c r="P1643">
        <v>0</v>
      </c>
      <c r="Q1643">
        <v>5207.2281992888211</v>
      </c>
      <c r="R1643">
        <v>0</v>
      </c>
    </row>
    <row r="1644" spans="1:18" x14ac:dyDescent="0.25">
      <c r="A1644">
        <v>14</v>
      </c>
      <c r="B1644">
        <v>14104</v>
      </c>
      <c r="C1644" t="s">
        <v>780</v>
      </c>
      <c r="D1644" t="s">
        <v>777</v>
      </c>
      <c r="E1644">
        <v>3</v>
      </c>
      <c r="F1644" t="s">
        <v>13828</v>
      </c>
      <c r="G1644">
        <v>1</v>
      </c>
      <c r="H1644" t="s">
        <v>8278</v>
      </c>
      <c r="I1644">
        <v>1</v>
      </c>
      <c r="J1644" t="s">
        <v>13769</v>
      </c>
      <c r="K1644" t="s">
        <v>13777</v>
      </c>
      <c r="L1644">
        <v>270103</v>
      </c>
      <c r="M1644" t="s">
        <v>13539</v>
      </c>
      <c r="N1644">
        <v>270103008</v>
      </c>
      <c r="O1644" t="s">
        <v>13734</v>
      </c>
      <c r="P1644">
        <v>0</v>
      </c>
      <c r="Q1644">
        <v>5207.2281992888211</v>
      </c>
      <c r="R1644">
        <v>0</v>
      </c>
    </row>
    <row r="1645" spans="1:18" x14ac:dyDescent="0.25">
      <c r="A1645">
        <v>14</v>
      </c>
      <c r="B1645">
        <v>14104</v>
      </c>
      <c r="C1645" t="s">
        <v>780</v>
      </c>
      <c r="D1645" t="s">
        <v>777</v>
      </c>
      <c r="E1645">
        <v>4</v>
      </c>
      <c r="F1645" t="s">
        <v>13829</v>
      </c>
      <c r="G1645">
        <v>1</v>
      </c>
      <c r="H1645" t="s">
        <v>8278</v>
      </c>
      <c r="I1645">
        <v>1</v>
      </c>
      <c r="J1645" t="s">
        <v>13769</v>
      </c>
      <c r="K1645" t="s">
        <v>13780</v>
      </c>
      <c r="L1645">
        <v>270103</v>
      </c>
      <c r="M1645" t="s">
        <v>13539</v>
      </c>
      <c r="N1645">
        <v>270103008</v>
      </c>
      <c r="O1645" t="s">
        <v>13734</v>
      </c>
      <c r="P1645">
        <v>0</v>
      </c>
      <c r="Q1645">
        <v>5207.2281992888211</v>
      </c>
      <c r="R1645">
        <v>0</v>
      </c>
    </row>
    <row r="1646" spans="1:18" x14ac:dyDescent="0.25">
      <c r="A1646">
        <v>14</v>
      </c>
      <c r="B1646">
        <v>14105</v>
      </c>
      <c r="C1646" t="s">
        <v>780</v>
      </c>
      <c r="D1646" t="s">
        <v>1989</v>
      </c>
      <c r="E1646">
        <v>1</v>
      </c>
      <c r="F1646" t="s">
        <v>13826</v>
      </c>
      <c r="G1646">
        <v>1</v>
      </c>
      <c r="H1646" t="s">
        <v>8278</v>
      </c>
      <c r="I1646">
        <v>1</v>
      </c>
      <c r="J1646" t="s">
        <v>13769</v>
      </c>
      <c r="K1646" t="s">
        <v>13770</v>
      </c>
      <c r="L1646">
        <v>270103</v>
      </c>
      <c r="M1646" t="s">
        <v>13539</v>
      </c>
      <c r="N1646">
        <v>270103008</v>
      </c>
      <c r="O1646" t="s">
        <v>13734</v>
      </c>
      <c r="P1646">
        <v>0</v>
      </c>
      <c r="Q1646">
        <v>7710.3880155642228</v>
      </c>
      <c r="R1646">
        <v>0</v>
      </c>
    </row>
    <row r="1647" spans="1:18" x14ac:dyDescent="0.25">
      <c r="A1647">
        <v>14</v>
      </c>
      <c r="B1647">
        <v>14105</v>
      </c>
      <c r="C1647" t="s">
        <v>780</v>
      </c>
      <c r="D1647" t="s">
        <v>1989</v>
      </c>
      <c r="E1647">
        <v>1</v>
      </c>
      <c r="F1647" t="s">
        <v>13826</v>
      </c>
      <c r="G1647">
        <v>1</v>
      </c>
      <c r="H1647" t="s">
        <v>8278</v>
      </c>
      <c r="I1647">
        <v>1</v>
      </c>
      <c r="J1647" t="s">
        <v>13769</v>
      </c>
      <c r="K1647" t="s">
        <v>13771</v>
      </c>
      <c r="L1647">
        <v>270103</v>
      </c>
      <c r="M1647" t="s">
        <v>13539</v>
      </c>
      <c r="N1647">
        <v>270103008</v>
      </c>
      <c r="O1647" t="s">
        <v>13734</v>
      </c>
      <c r="P1647">
        <v>0</v>
      </c>
      <c r="Q1647">
        <v>3651.4655735179026</v>
      </c>
      <c r="R1647">
        <v>0</v>
      </c>
    </row>
    <row r="1648" spans="1:18" x14ac:dyDescent="0.25">
      <c r="A1648">
        <v>14</v>
      </c>
      <c r="B1648">
        <v>14105</v>
      </c>
      <c r="C1648" t="s">
        <v>780</v>
      </c>
      <c r="D1648" t="s">
        <v>1989</v>
      </c>
      <c r="E1648">
        <v>2</v>
      </c>
      <c r="F1648" t="s">
        <v>13827</v>
      </c>
      <c r="G1648">
        <v>2</v>
      </c>
      <c r="H1648" t="s">
        <v>13773</v>
      </c>
      <c r="I1648">
        <v>1</v>
      </c>
      <c r="J1648" t="s">
        <v>13769</v>
      </c>
      <c r="K1648" t="s">
        <v>13774</v>
      </c>
      <c r="L1648">
        <v>270103</v>
      </c>
      <c r="M1648" t="s">
        <v>13539</v>
      </c>
      <c r="N1648">
        <v>270103008</v>
      </c>
      <c r="O1648" t="s">
        <v>13734</v>
      </c>
      <c r="P1648">
        <v>0</v>
      </c>
      <c r="Q1648">
        <v>7710.3880155642228</v>
      </c>
      <c r="R1648">
        <v>0</v>
      </c>
    </row>
    <row r="1649" spans="1:18" x14ac:dyDescent="0.25">
      <c r="A1649">
        <v>14</v>
      </c>
      <c r="B1649">
        <v>14105</v>
      </c>
      <c r="C1649" t="s">
        <v>780</v>
      </c>
      <c r="D1649" t="s">
        <v>1989</v>
      </c>
      <c r="E1649">
        <v>2</v>
      </c>
      <c r="F1649" t="s">
        <v>13827</v>
      </c>
      <c r="G1649">
        <v>2</v>
      </c>
      <c r="H1649" t="s">
        <v>13773</v>
      </c>
      <c r="I1649">
        <v>1</v>
      </c>
      <c r="J1649" t="s">
        <v>13769</v>
      </c>
      <c r="K1649" t="s">
        <v>13775</v>
      </c>
      <c r="L1649">
        <v>270103</v>
      </c>
      <c r="M1649" t="s">
        <v>13539</v>
      </c>
      <c r="N1649">
        <v>270103008</v>
      </c>
      <c r="O1649" t="s">
        <v>13734</v>
      </c>
      <c r="P1649">
        <v>0</v>
      </c>
      <c r="Q1649">
        <v>3651.4655735179026</v>
      </c>
      <c r="R1649">
        <v>0</v>
      </c>
    </row>
    <row r="1650" spans="1:18" x14ac:dyDescent="0.25">
      <c r="A1650">
        <v>14</v>
      </c>
      <c r="B1650">
        <v>14105</v>
      </c>
      <c r="C1650" t="s">
        <v>780</v>
      </c>
      <c r="D1650" t="s">
        <v>1989</v>
      </c>
      <c r="E1650">
        <v>3</v>
      </c>
      <c r="F1650" t="s">
        <v>13828</v>
      </c>
      <c r="G1650">
        <v>1</v>
      </c>
      <c r="H1650" t="s">
        <v>8278</v>
      </c>
      <c r="I1650">
        <v>1</v>
      </c>
      <c r="J1650" t="s">
        <v>13769</v>
      </c>
      <c r="K1650" t="s">
        <v>13777</v>
      </c>
      <c r="L1650">
        <v>270103</v>
      </c>
      <c r="M1650" t="s">
        <v>13539</v>
      </c>
      <c r="N1650">
        <v>270103008</v>
      </c>
      <c r="O1650" t="s">
        <v>13734</v>
      </c>
      <c r="P1650">
        <v>0</v>
      </c>
      <c r="Q1650">
        <v>7710.3880155642228</v>
      </c>
      <c r="R1650">
        <v>0</v>
      </c>
    </row>
    <row r="1651" spans="1:18" x14ac:dyDescent="0.25">
      <c r="A1651">
        <v>14</v>
      </c>
      <c r="B1651">
        <v>14105</v>
      </c>
      <c r="C1651" t="s">
        <v>780</v>
      </c>
      <c r="D1651" t="s">
        <v>1989</v>
      </c>
      <c r="E1651">
        <v>3</v>
      </c>
      <c r="F1651" t="s">
        <v>13828</v>
      </c>
      <c r="G1651">
        <v>1</v>
      </c>
      <c r="H1651" t="s">
        <v>8278</v>
      </c>
      <c r="I1651">
        <v>1</v>
      </c>
      <c r="J1651" t="s">
        <v>13769</v>
      </c>
      <c r="K1651" t="s">
        <v>13778</v>
      </c>
      <c r="L1651">
        <v>270103</v>
      </c>
      <c r="M1651" t="s">
        <v>13539</v>
      </c>
      <c r="N1651">
        <v>270103008</v>
      </c>
      <c r="O1651" t="s">
        <v>13734</v>
      </c>
      <c r="P1651">
        <v>0</v>
      </c>
      <c r="Q1651">
        <v>3651.4655735179026</v>
      </c>
      <c r="R1651">
        <v>0</v>
      </c>
    </row>
    <row r="1652" spans="1:18" x14ac:dyDescent="0.25">
      <c r="A1652">
        <v>14</v>
      </c>
      <c r="B1652">
        <v>14105</v>
      </c>
      <c r="C1652" t="s">
        <v>780</v>
      </c>
      <c r="D1652" t="s">
        <v>1989</v>
      </c>
      <c r="E1652">
        <v>4</v>
      </c>
      <c r="F1652" t="s">
        <v>13829</v>
      </c>
      <c r="G1652">
        <v>1</v>
      </c>
      <c r="H1652" t="s">
        <v>8278</v>
      </c>
      <c r="I1652">
        <v>1</v>
      </c>
      <c r="J1652" t="s">
        <v>13769</v>
      </c>
      <c r="K1652" t="s">
        <v>13780</v>
      </c>
      <c r="L1652">
        <v>270103</v>
      </c>
      <c r="M1652" t="s">
        <v>13539</v>
      </c>
      <c r="N1652">
        <v>270103008</v>
      </c>
      <c r="O1652" t="s">
        <v>13734</v>
      </c>
      <c r="P1652">
        <v>0</v>
      </c>
      <c r="Q1652">
        <v>7710.3880155642228</v>
      </c>
      <c r="R1652">
        <v>0</v>
      </c>
    </row>
    <row r="1653" spans="1:18" x14ac:dyDescent="0.25">
      <c r="A1653">
        <v>14</v>
      </c>
      <c r="B1653">
        <v>14105</v>
      </c>
      <c r="C1653" t="s">
        <v>780</v>
      </c>
      <c r="D1653" t="s">
        <v>1989</v>
      </c>
      <c r="E1653">
        <v>4</v>
      </c>
      <c r="F1653" t="s">
        <v>13829</v>
      </c>
      <c r="G1653">
        <v>1</v>
      </c>
      <c r="H1653" t="s">
        <v>8278</v>
      </c>
      <c r="I1653">
        <v>1</v>
      </c>
      <c r="J1653" t="s">
        <v>13769</v>
      </c>
      <c r="K1653" t="s">
        <v>13781</v>
      </c>
      <c r="L1653">
        <v>270103</v>
      </c>
      <c r="M1653" t="s">
        <v>13539</v>
      </c>
      <c r="N1653">
        <v>270103008</v>
      </c>
      <c r="O1653" t="s">
        <v>13734</v>
      </c>
      <c r="P1653">
        <v>0</v>
      </c>
      <c r="Q1653">
        <v>3651.4655735179026</v>
      </c>
      <c r="R1653">
        <v>0</v>
      </c>
    </row>
    <row r="1654" spans="1:18" x14ac:dyDescent="0.25">
      <c r="A1654">
        <v>14</v>
      </c>
      <c r="B1654">
        <v>14106</v>
      </c>
      <c r="C1654" t="s">
        <v>780</v>
      </c>
      <c r="D1654" t="s">
        <v>1992</v>
      </c>
      <c r="E1654">
        <v>1</v>
      </c>
      <c r="F1654" t="s">
        <v>13826</v>
      </c>
      <c r="G1654">
        <v>1</v>
      </c>
      <c r="H1654" t="s">
        <v>8278</v>
      </c>
      <c r="I1654">
        <v>1</v>
      </c>
      <c r="J1654" t="s">
        <v>13769</v>
      </c>
      <c r="K1654" t="s">
        <v>13770</v>
      </c>
      <c r="L1654">
        <v>270103</v>
      </c>
      <c r="M1654" t="s">
        <v>13539</v>
      </c>
      <c r="N1654">
        <v>270103008</v>
      </c>
      <c r="O1654" t="s">
        <v>13734</v>
      </c>
      <c r="P1654">
        <v>0</v>
      </c>
      <c r="Q1654">
        <v>32317.356186845125</v>
      </c>
      <c r="R1654">
        <v>0</v>
      </c>
    </row>
    <row r="1655" spans="1:18" x14ac:dyDescent="0.25">
      <c r="A1655">
        <v>14</v>
      </c>
      <c r="B1655">
        <v>14106</v>
      </c>
      <c r="C1655" t="s">
        <v>780</v>
      </c>
      <c r="D1655" t="s">
        <v>1992</v>
      </c>
      <c r="E1655">
        <v>2</v>
      </c>
      <c r="F1655" t="s">
        <v>13827</v>
      </c>
      <c r="G1655">
        <v>2</v>
      </c>
      <c r="H1655" t="s">
        <v>13773</v>
      </c>
      <c r="I1655">
        <v>1</v>
      </c>
      <c r="J1655" t="s">
        <v>13769</v>
      </c>
      <c r="K1655" t="s">
        <v>13774</v>
      </c>
      <c r="L1655">
        <v>270103</v>
      </c>
      <c r="M1655" t="s">
        <v>13539</v>
      </c>
      <c r="N1655">
        <v>270103008</v>
      </c>
      <c r="O1655" t="s">
        <v>13734</v>
      </c>
      <c r="P1655">
        <v>0</v>
      </c>
      <c r="Q1655">
        <v>27691.105443025426</v>
      </c>
      <c r="R1655">
        <v>0</v>
      </c>
    </row>
    <row r="1656" spans="1:18" x14ac:dyDescent="0.25">
      <c r="A1656">
        <v>14</v>
      </c>
      <c r="B1656">
        <v>14106</v>
      </c>
      <c r="C1656" t="s">
        <v>780</v>
      </c>
      <c r="D1656" t="s">
        <v>1992</v>
      </c>
      <c r="E1656">
        <v>2</v>
      </c>
      <c r="F1656" t="s">
        <v>13827</v>
      </c>
      <c r="G1656">
        <v>2</v>
      </c>
      <c r="H1656" t="s">
        <v>13773</v>
      </c>
      <c r="I1656">
        <v>1</v>
      </c>
      <c r="J1656" t="s">
        <v>13769</v>
      </c>
      <c r="K1656" t="s">
        <v>13775</v>
      </c>
      <c r="L1656">
        <v>270103</v>
      </c>
      <c r="M1656" t="s">
        <v>13539</v>
      </c>
      <c r="N1656">
        <v>270103008</v>
      </c>
      <c r="O1656" t="s">
        <v>13734</v>
      </c>
      <c r="P1656">
        <v>0</v>
      </c>
      <c r="Q1656">
        <v>4626.2507438197053</v>
      </c>
      <c r="R1656">
        <v>0</v>
      </c>
    </row>
    <row r="1657" spans="1:18" x14ac:dyDescent="0.25">
      <c r="A1657">
        <v>14</v>
      </c>
      <c r="B1657">
        <v>14106</v>
      </c>
      <c r="C1657" t="s">
        <v>780</v>
      </c>
      <c r="D1657" t="s">
        <v>1992</v>
      </c>
      <c r="E1657">
        <v>3</v>
      </c>
      <c r="F1657" t="s">
        <v>13828</v>
      </c>
      <c r="G1657">
        <v>1</v>
      </c>
      <c r="H1657" t="s">
        <v>8278</v>
      </c>
      <c r="I1657">
        <v>1</v>
      </c>
      <c r="J1657" t="s">
        <v>13769</v>
      </c>
      <c r="K1657" t="s">
        <v>13777</v>
      </c>
      <c r="L1657">
        <v>270103</v>
      </c>
      <c r="M1657" t="s">
        <v>13539</v>
      </c>
      <c r="N1657">
        <v>270103008</v>
      </c>
      <c r="O1657" t="s">
        <v>13734</v>
      </c>
      <c r="P1657">
        <v>0</v>
      </c>
      <c r="Q1657">
        <v>32317.356186845125</v>
      </c>
      <c r="R1657">
        <v>0</v>
      </c>
    </row>
    <row r="1658" spans="1:18" x14ac:dyDescent="0.25">
      <c r="A1658">
        <v>14</v>
      </c>
      <c r="B1658">
        <v>14106</v>
      </c>
      <c r="C1658" t="s">
        <v>780</v>
      </c>
      <c r="D1658" t="s">
        <v>1992</v>
      </c>
      <c r="E1658">
        <v>4</v>
      </c>
      <c r="F1658" t="s">
        <v>13829</v>
      </c>
      <c r="G1658">
        <v>1</v>
      </c>
      <c r="H1658" t="s">
        <v>8278</v>
      </c>
      <c r="I1658">
        <v>1</v>
      </c>
      <c r="J1658" t="s">
        <v>13769</v>
      </c>
      <c r="K1658" t="s">
        <v>13780</v>
      </c>
      <c r="L1658">
        <v>270103</v>
      </c>
      <c r="M1658" t="s">
        <v>13539</v>
      </c>
      <c r="N1658">
        <v>270103008</v>
      </c>
      <c r="O1658" t="s">
        <v>13734</v>
      </c>
      <c r="P1658">
        <v>0</v>
      </c>
      <c r="Q1658">
        <v>32317.356186845125</v>
      </c>
      <c r="R1658">
        <v>0</v>
      </c>
    </row>
    <row r="1659" spans="1:18" x14ac:dyDescent="0.25">
      <c r="A1659">
        <v>14</v>
      </c>
      <c r="B1659">
        <v>14107</v>
      </c>
      <c r="C1659" t="s">
        <v>780</v>
      </c>
      <c r="D1659" t="s">
        <v>1995</v>
      </c>
      <c r="E1659">
        <v>1</v>
      </c>
      <c r="F1659" t="s">
        <v>13826</v>
      </c>
      <c r="G1659">
        <v>1</v>
      </c>
      <c r="H1659" t="s">
        <v>8278</v>
      </c>
      <c r="I1659">
        <v>1</v>
      </c>
      <c r="J1659" t="s">
        <v>13769</v>
      </c>
      <c r="K1659" t="s">
        <v>13770</v>
      </c>
      <c r="L1659">
        <v>270103</v>
      </c>
      <c r="M1659" t="s">
        <v>13539</v>
      </c>
      <c r="N1659">
        <v>270103008</v>
      </c>
      <c r="O1659" t="s">
        <v>13734</v>
      </c>
      <c r="P1659">
        <v>0</v>
      </c>
      <c r="Q1659">
        <v>9180.3135910964102</v>
      </c>
      <c r="R1659">
        <v>0</v>
      </c>
    </row>
    <row r="1660" spans="1:18" x14ac:dyDescent="0.25">
      <c r="A1660">
        <v>14</v>
      </c>
      <c r="B1660">
        <v>14107</v>
      </c>
      <c r="C1660" t="s">
        <v>780</v>
      </c>
      <c r="D1660" t="s">
        <v>1995</v>
      </c>
      <c r="E1660">
        <v>2</v>
      </c>
      <c r="F1660" t="s">
        <v>13827</v>
      </c>
      <c r="G1660">
        <v>2</v>
      </c>
      <c r="H1660" t="s">
        <v>13773</v>
      </c>
      <c r="I1660">
        <v>1</v>
      </c>
      <c r="J1660" t="s">
        <v>13769</v>
      </c>
      <c r="K1660" t="s">
        <v>13774</v>
      </c>
      <c r="L1660">
        <v>270103</v>
      </c>
      <c r="M1660" t="s">
        <v>13539</v>
      </c>
      <c r="N1660">
        <v>270103008</v>
      </c>
      <c r="O1660" t="s">
        <v>13734</v>
      </c>
      <c r="P1660">
        <v>0</v>
      </c>
      <c r="Q1660">
        <v>9180.3135910964102</v>
      </c>
      <c r="R1660">
        <v>0</v>
      </c>
    </row>
    <row r="1661" spans="1:18" x14ac:dyDescent="0.25">
      <c r="A1661">
        <v>14</v>
      </c>
      <c r="B1661">
        <v>14107</v>
      </c>
      <c r="C1661" t="s">
        <v>780</v>
      </c>
      <c r="D1661" t="s">
        <v>1995</v>
      </c>
      <c r="E1661">
        <v>3</v>
      </c>
      <c r="F1661" t="s">
        <v>13828</v>
      </c>
      <c r="G1661">
        <v>1</v>
      </c>
      <c r="H1661" t="s">
        <v>8278</v>
      </c>
      <c r="I1661">
        <v>1</v>
      </c>
      <c r="J1661" t="s">
        <v>13769</v>
      </c>
      <c r="K1661" t="s">
        <v>13777</v>
      </c>
      <c r="L1661">
        <v>270103</v>
      </c>
      <c r="M1661" t="s">
        <v>13539</v>
      </c>
      <c r="N1661">
        <v>270103008</v>
      </c>
      <c r="O1661" t="s">
        <v>13734</v>
      </c>
      <c r="P1661">
        <v>0</v>
      </c>
      <c r="Q1661">
        <v>9180.3135910964102</v>
      </c>
      <c r="R1661">
        <v>0</v>
      </c>
    </row>
    <row r="1662" spans="1:18" x14ac:dyDescent="0.25">
      <c r="A1662">
        <v>14</v>
      </c>
      <c r="B1662">
        <v>14107</v>
      </c>
      <c r="C1662" t="s">
        <v>780</v>
      </c>
      <c r="D1662" t="s">
        <v>1995</v>
      </c>
      <c r="E1662">
        <v>4</v>
      </c>
      <c r="F1662" t="s">
        <v>13829</v>
      </c>
      <c r="G1662">
        <v>1</v>
      </c>
      <c r="H1662" t="s">
        <v>8278</v>
      </c>
      <c r="I1662">
        <v>1</v>
      </c>
      <c r="J1662" t="s">
        <v>13769</v>
      </c>
      <c r="K1662" t="s">
        <v>13780</v>
      </c>
      <c r="L1662">
        <v>270103</v>
      </c>
      <c r="M1662" t="s">
        <v>13539</v>
      </c>
      <c r="N1662">
        <v>270103008</v>
      </c>
      <c r="O1662" t="s">
        <v>13734</v>
      </c>
      <c r="P1662">
        <v>0</v>
      </c>
      <c r="Q1662">
        <v>9180.3135910964102</v>
      </c>
      <c r="R1662">
        <v>0</v>
      </c>
    </row>
    <row r="1663" spans="1:18" x14ac:dyDescent="0.25">
      <c r="A1663">
        <v>14</v>
      </c>
      <c r="B1663">
        <v>14108</v>
      </c>
      <c r="C1663" t="s">
        <v>780</v>
      </c>
      <c r="D1663" t="s">
        <v>1998</v>
      </c>
      <c r="E1663">
        <v>1</v>
      </c>
      <c r="F1663" t="s">
        <v>13826</v>
      </c>
      <c r="G1663">
        <v>1</v>
      </c>
      <c r="H1663" t="s">
        <v>8278</v>
      </c>
      <c r="I1663">
        <v>1</v>
      </c>
      <c r="J1663" t="s">
        <v>13769</v>
      </c>
      <c r="K1663" t="s">
        <v>13770</v>
      </c>
      <c r="L1663">
        <v>270103</v>
      </c>
      <c r="M1663" t="s">
        <v>13539</v>
      </c>
      <c r="N1663">
        <v>270103008</v>
      </c>
      <c r="O1663" t="s">
        <v>13734</v>
      </c>
      <c r="P1663">
        <v>13153.918522108504</v>
      </c>
      <c r="Q1663">
        <v>16956.107789404221</v>
      </c>
      <c r="R1663">
        <v>31825.840706084284</v>
      </c>
    </row>
    <row r="1664" spans="1:18" x14ac:dyDescent="0.25">
      <c r="A1664">
        <v>14</v>
      </c>
      <c r="B1664">
        <v>14108</v>
      </c>
      <c r="C1664" t="s">
        <v>780</v>
      </c>
      <c r="D1664" t="s">
        <v>1998</v>
      </c>
      <c r="E1664">
        <v>1</v>
      </c>
      <c r="F1664" t="s">
        <v>13826</v>
      </c>
      <c r="G1664">
        <v>1</v>
      </c>
      <c r="H1664" t="s">
        <v>8278</v>
      </c>
      <c r="I1664">
        <v>1</v>
      </c>
      <c r="J1664" t="s">
        <v>13769</v>
      </c>
      <c r="K1664" t="s">
        <v>13771</v>
      </c>
      <c r="L1664">
        <v>270103</v>
      </c>
      <c r="M1664" t="s">
        <v>13539</v>
      </c>
      <c r="N1664">
        <v>270103008</v>
      </c>
      <c r="O1664" t="s">
        <v>13734</v>
      </c>
      <c r="P1664">
        <v>1630.6981782934686</v>
      </c>
      <c r="Q1664">
        <v>848.18603727051561</v>
      </c>
      <c r="R1664">
        <v>3664.1287514861169</v>
      </c>
    </row>
    <row r="1665" spans="1:18" x14ac:dyDescent="0.25">
      <c r="A1665">
        <v>14</v>
      </c>
      <c r="B1665">
        <v>14108</v>
      </c>
      <c r="C1665" t="s">
        <v>780</v>
      </c>
      <c r="D1665" t="s">
        <v>1998</v>
      </c>
      <c r="E1665">
        <v>2</v>
      </c>
      <c r="F1665" t="s">
        <v>13827</v>
      </c>
      <c r="G1665">
        <v>2</v>
      </c>
      <c r="H1665" t="s">
        <v>13773</v>
      </c>
      <c r="I1665">
        <v>1</v>
      </c>
      <c r="J1665" t="s">
        <v>13769</v>
      </c>
      <c r="K1665" t="s">
        <v>13774</v>
      </c>
      <c r="L1665">
        <v>270103</v>
      </c>
      <c r="M1665" t="s">
        <v>13539</v>
      </c>
      <c r="N1665">
        <v>270103008</v>
      </c>
      <c r="O1665" t="s">
        <v>13734</v>
      </c>
      <c r="P1665">
        <v>11853.921372979445</v>
      </c>
      <c r="Q1665">
        <v>13274.168349811385</v>
      </c>
      <c r="R1665">
        <v>28822.808545336415</v>
      </c>
    </row>
    <row r="1666" spans="1:18" x14ac:dyDescent="0.25">
      <c r="A1666">
        <v>14</v>
      </c>
      <c r="B1666">
        <v>14108</v>
      </c>
      <c r="C1666" t="s">
        <v>780</v>
      </c>
      <c r="D1666" t="s">
        <v>1998</v>
      </c>
      <c r="E1666">
        <v>2</v>
      </c>
      <c r="F1666" t="s">
        <v>13827</v>
      </c>
      <c r="G1666">
        <v>2</v>
      </c>
      <c r="H1666" t="s">
        <v>13773</v>
      </c>
      <c r="I1666">
        <v>1</v>
      </c>
      <c r="J1666" t="s">
        <v>13769</v>
      </c>
      <c r="K1666" t="s">
        <v>13775</v>
      </c>
      <c r="L1666">
        <v>270103</v>
      </c>
      <c r="M1666" t="s">
        <v>13539</v>
      </c>
      <c r="N1666">
        <v>270103008</v>
      </c>
      <c r="O1666" t="s">
        <v>13734</v>
      </c>
      <c r="P1666">
        <v>2930.6953274225275</v>
      </c>
      <c r="Q1666">
        <v>4530.1254768633589</v>
      </c>
      <c r="R1666">
        <v>6667.160912233986</v>
      </c>
    </row>
    <row r="1667" spans="1:18" x14ac:dyDescent="0.25">
      <c r="A1667">
        <v>14</v>
      </c>
      <c r="B1667">
        <v>14108</v>
      </c>
      <c r="C1667" t="s">
        <v>780</v>
      </c>
      <c r="D1667" t="s">
        <v>1998</v>
      </c>
      <c r="E1667">
        <v>3</v>
      </c>
      <c r="F1667" t="s">
        <v>13828</v>
      </c>
      <c r="G1667">
        <v>1</v>
      </c>
      <c r="H1667" t="s">
        <v>8278</v>
      </c>
      <c r="I1667">
        <v>1</v>
      </c>
      <c r="J1667" t="s">
        <v>13769</v>
      </c>
      <c r="K1667" t="s">
        <v>13777</v>
      </c>
      <c r="L1667">
        <v>270103</v>
      </c>
      <c r="M1667" t="s">
        <v>13539</v>
      </c>
      <c r="N1667">
        <v>270103008</v>
      </c>
      <c r="O1667" t="s">
        <v>13734</v>
      </c>
      <c r="P1667">
        <v>13798.215354790889</v>
      </c>
      <c r="Q1667">
        <v>16956.107789404221</v>
      </c>
      <c r="R1667">
        <v>35489.969457570405</v>
      </c>
    </row>
    <row r="1668" spans="1:18" x14ac:dyDescent="0.25">
      <c r="A1668">
        <v>14</v>
      </c>
      <c r="B1668">
        <v>14108</v>
      </c>
      <c r="C1668" t="s">
        <v>780</v>
      </c>
      <c r="D1668" t="s">
        <v>1998</v>
      </c>
      <c r="E1668">
        <v>3</v>
      </c>
      <c r="F1668" t="s">
        <v>13828</v>
      </c>
      <c r="G1668">
        <v>1</v>
      </c>
      <c r="H1668" t="s">
        <v>8278</v>
      </c>
      <c r="I1668">
        <v>1</v>
      </c>
      <c r="J1668" t="s">
        <v>13769</v>
      </c>
      <c r="K1668" t="s">
        <v>13778</v>
      </c>
      <c r="L1668">
        <v>270103</v>
      </c>
      <c r="M1668" t="s">
        <v>13539</v>
      </c>
      <c r="N1668">
        <v>270103008</v>
      </c>
      <c r="O1668" t="s">
        <v>13734</v>
      </c>
      <c r="P1668">
        <v>986.40134561108414</v>
      </c>
      <c r="Q1668">
        <v>848.18603727051561</v>
      </c>
      <c r="R1668">
        <v>0</v>
      </c>
    </row>
    <row r="1669" spans="1:18" x14ac:dyDescent="0.25">
      <c r="A1669">
        <v>14</v>
      </c>
      <c r="B1669">
        <v>14108</v>
      </c>
      <c r="C1669" t="s">
        <v>780</v>
      </c>
      <c r="D1669" t="s">
        <v>1998</v>
      </c>
      <c r="E1669">
        <v>4</v>
      </c>
      <c r="F1669" t="s">
        <v>13829</v>
      </c>
      <c r="G1669">
        <v>1</v>
      </c>
      <c r="H1669" t="s">
        <v>8278</v>
      </c>
      <c r="I1669">
        <v>1</v>
      </c>
      <c r="J1669" t="s">
        <v>13769</v>
      </c>
      <c r="K1669" t="s">
        <v>13780</v>
      </c>
      <c r="L1669">
        <v>270103</v>
      </c>
      <c r="M1669" t="s">
        <v>13539</v>
      </c>
      <c r="N1669">
        <v>270103008</v>
      </c>
      <c r="O1669" t="s">
        <v>13734</v>
      </c>
      <c r="P1669">
        <v>13153.918522108504</v>
      </c>
      <c r="Q1669">
        <v>16956.107789404221</v>
      </c>
      <c r="R1669">
        <v>31825.840706084284</v>
      </c>
    </row>
    <row r="1670" spans="1:18" x14ac:dyDescent="0.25">
      <c r="A1670">
        <v>14</v>
      </c>
      <c r="B1670">
        <v>14108</v>
      </c>
      <c r="C1670" t="s">
        <v>780</v>
      </c>
      <c r="D1670" t="s">
        <v>1998</v>
      </c>
      <c r="E1670">
        <v>4</v>
      </c>
      <c r="F1670" t="s">
        <v>13829</v>
      </c>
      <c r="G1670">
        <v>1</v>
      </c>
      <c r="H1670" t="s">
        <v>8278</v>
      </c>
      <c r="I1670">
        <v>1</v>
      </c>
      <c r="J1670" t="s">
        <v>13769</v>
      </c>
      <c r="K1670" t="s">
        <v>13781</v>
      </c>
      <c r="L1670">
        <v>270103</v>
      </c>
      <c r="M1670" t="s">
        <v>13539</v>
      </c>
      <c r="N1670">
        <v>270103008</v>
      </c>
      <c r="O1670" t="s">
        <v>13734</v>
      </c>
      <c r="P1670">
        <v>1630.6981782934686</v>
      </c>
      <c r="Q1670">
        <v>848.18603727051561</v>
      </c>
      <c r="R1670">
        <v>3664.1287514861169</v>
      </c>
    </row>
    <row r="1671" spans="1:18" x14ac:dyDescent="0.25">
      <c r="A1671">
        <v>14</v>
      </c>
      <c r="B1671">
        <v>14201</v>
      </c>
      <c r="C1671" t="s">
        <v>780</v>
      </c>
      <c r="D1671" t="s">
        <v>1023</v>
      </c>
      <c r="E1671">
        <v>1</v>
      </c>
      <c r="F1671" t="s">
        <v>13826</v>
      </c>
      <c r="G1671">
        <v>1</v>
      </c>
      <c r="H1671" t="s">
        <v>8278</v>
      </c>
      <c r="I1671">
        <v>1</v>
      </c>
      <c r="J1671" t="s">
        <v>13769</v>
      </c>
      <c r="K1671" t="s">
        <v>13770</v>
      </c>
      <c r="L1671">
        <v>270103</v>
      </c>
      <c r="M1671" t="s">
        <v>13539</v>
      </c>
      <c r="N1671">
        <v>270103008</v>
      </c>
      <c r="O1671" t="s">
        <v>13734</v>
      </c>
      <c r="P1671">
        <v>15975.665865753284</v>
      </c>
      <c r="Q1671">
        <v>17443.669799934396</v>
      </c>
      <c r="R1671">
        <v>27037.986262966671</v>
      </c>
    </row>
    <row r="1672" spans="1:18" x14ac:dyDescent="0.25">
      <c r="A1672">
        <v>14</v>
      </c>
      <c r="B1672">
        <v>14201</v>
      </c>
      <c r="C1672" t="s">
        <v>780</v>
      </c>
      <c r="D1672" t="s">
        <v>1023</v>
      </c>
      <c r="E1672">
        <v>1</v>
      </c>
      <c r="F1672" t="s">
        <v>13826</v>
      </c>
      <c r="G1672">
        <v>1</v>
      </c>
      <c r="H1672" t="s">
        <v>8278</v>
      </c>
      <c r="I1672">
        <v>1</v>
      </c>
      <c r="J1672" t="s">
        <v>13769</v>
      </c>
      <c r="K1672" t="s">
        <v>13771</v>
      </c>
      <c r="L1672">
        <v>270103</v>
      </c>
      <c r="M1672" t="s">
        <v>13539</v>
      </c>
      <c r="N1672">
        <v>270103008</v>
      </c>
      <c r="O1672" t="s">
        <v>13734</v>
      </c>
      <c r="P1672">
        <v>5738.45917897858</v>
      </c>
      <c r="Q1672">
        <v>4538.6176368712404</v>
      </c>
      <c r="R1672">
        <v>6765.8930774818282</v>
      </c>
    </row>
    <row r="1673" spans="1:18" x14ac:dyDescent="0.25">
      <c r="A1673">
        <v>14</v>
      </c>
      <c r="B1673">
        <v>14201</v>
      </c>
      <c r="C1673" t="s">
        <v>780</v>
      </c>
      <c r="D1673" t="s">
        <v>1023</v>
      </c>
      <c r="E1673">
        <v>2</v>
      </c>
      <c r="F1673" t="s">
        <v>13827</v>
      </c>
      <c r="G1673">
        <v>2</v>
      </c>
      <c r="H1673" t="s">
        <v>13773</v>
      </c>
      <c r="I1673">
        <v>1</v>
      </c>
      <c r="J1673" t="s">
        <v>13769</v>
      </c>
      <c r="K1673" t="s">
        <v>13774</v>
      </c>
      <c r="L1673">
        <v>270103</v>
      </c>
      <c r="M1673" t="s">
        <v>13539</v>
      </c>
      <c r="N1673">
        <v>270103008</v>
      </c>
      <c r="O1673" t="s">
        <v>13734</v>
      </c>
      <c r="P1673">
        <v>14247.737845713409</v>
      </c>
      <c r="Q1673">
        <v>12668.51123157009</v>
      </c>
      <c r="R1673">
        <v>17535.962356120828</v>
      </c>
    </row>
    <row r="1674" spans="1:18" x14ac:dyDescent="0.25">
      <c r="A1674">
        <v>14</v>
      </c>
      <c r="B1674">
        <v>14201</v>
      </c>
      <c r="C1674" t="s">
        <v>780</v>
      </c>
      <c r="D1674" t="s">
        <v>1023</v>
      </c>
      <c r="E1674">
        <v>2</v>
      </c>
      <c r="F1674" t="s">
        <v>13827</v>
      </c>
      <c r="G1674">
        <v>2</v>
      </c>
      <c r="H1674" t="s">
        <v>13773</v>
      </c>
      <c r="I1674">
        <v>1</v>
      </c>
      <c r="J1674" t="s">
        <v>13769</v>
      </c>
      <c r="K1674" t="s">
        <v>13775</v>
      </c>
      <c r="L1674">
        <v>270103</v>
      </c>
      <c r="M1674" t="s">
        <v>13539</v>
      </c>
      <c r="N1674">
        <v>270103008</v>
      </c>
      <c r="O1674" t="s">
        <v>13734</v>
      </c>
      <c r="P1674">
        <v>7466.3871990184552</v>
      </c>
      <c r="Q1674">
        <v>9313.7762052355465</v>
      </c>
      <c r="R1674">
        <v>16267.916984327676</v>
      </c>
    </row>
    <row r="1675" spans="1:18" x14ac:dyDescent="0.25">
      <c r="A1675">
        <v>14</v>
      </c>
      <c r="B1675">
        <v>14201</v>
      </c>
      <c r="C1675" t="s">
        <v>780</v>
      </c>
      <c r="D1675" t="s">
        <v>1023</v>
      </c>
      <c r="E1675">
        <v>3</v>
      </c>
      <c r="F1675" t="s">
        <v>13828</v>
      </c>
      <c r="G1675">
        <v>1</v>
      </c>
      <c r="H1675" t="s">
        <v>8278</v>
      </c>
      <c r="I1675">
        <v>1</v>
      </c>
      <c r="J1675" t="s">
        <v>13769</v>
      </c>
      <c r="K1675" t="s">
        <v>13777</v>
      </c>
      <c r="L1675">
        <v>270103</v>
      </c>
      <c r="M1675" t="s">
        <v>13539</v>
      </c>
      <c r="N1675">
        <v>270103008</v>
      </c>
      <c r="O1675" t="s">
        <v>13734</v>
      </c>
      <c r="P1675">
        <v>19694.800879300648</v>
      </c>
      <c r="Q1675">
        <v>21982.287436805636</v>
      </c>
      <c r="R1675">
        <v>32378.887349621113</v>
      </c>
    </row>
    <row r="1676" spans="1:18" x14ac:dyDescent="0.25">
      <c r="A1676">
        <v>14</v>
      </c>
      <c r="B1676">
        <v>14201</v>
      </c>
      <c r="C1676" t="s">
        <v>780</v>
      </c>
      <c r="D1676" t="s">
        <v>1023</v>
      </c>
      <c r="E1676">
        <v>3</v>
      </c>
      <c r="F1676" t="s">
        <v>13828</v>
      </c>
      <c r="G1676">
        <v>1</v>
      </c>
      <c r="H1676" t="s">
        <v>8278</v>
      </c>
      <c r="I1676">
        <v>1</v>
      </c>
      <c r="J1676" t="s">
        <v>13769</v>
      </c>
      <c r="K1676" t="s">
        <v>13778</v>
      </c>
      <c r="L1676">
        <v>270103</v>
      </c>
      <c r="M1676" t="s">
        <v>13539</v>
      </c>
      <c r="N1676">
        <v>270103008</v>
      </c>
      <c r="O1676" t="s">
        <v>13734</v>
      </c>
      <c r="P1676">
        <v>2019.3241654312151</v>
      </c>
      <c r="Q1676">
        <v>0</v>
      </c>
      <c r="R1676">
        <v>1424.9919908273896</v>
      </c>
    </row>
    <row r="1677" spans="1:18" x14ac:dyDescent="0.25">
      <c r="A1677">
        <v>14</v>
      </c>
      <c r="B1677">
        <v>14201</v>
      </c>
      <c r="C1677" t="s">
        <v>780</v>
      </c>
      <c r="D1677" t="s">
        <v>1023</v>
      </c>
      <c r="E1677">
        <v>4</v>
      </c>
      <c r="F1677" t="s">
        <v>13829</v>
      </c>
      <c r="G1677">
        <v>1</v>
      </c>
      <c r="H1677" t="s">
        <v>8278</v>
      </c>
      <c r="I1677">
        <v>1</v>
      </c>
      <c r="J1677" t="s">
        <v>13769</v>
      </c>
      <c r="K1677" t="s">
        <v>13780</v>
      </c>
      <c r="L1677">
        <v>270103</v>
      </c>
      <c r="M1677" t="s">
        <v>13539</v>
      </c>
      <c r="N1677">
        <v>270103008</v>
      </c>
      <c r="O1677" t="s">
        <v>13734</v>
      </c>
      <c r="P1677">
        <v>15975.665865753284</v>
      </c>
      <c r="Q1677">
        <v>17443.669799934396</v>
      </c>
      <c r="R1677">
        <v>27037.986262966671</v>
      </c>
    </row>
    <row r="1678" spans="1:18" x14ac:dyDescent="0.25">
      <c r="A1678">
        <v>14</v>
      </c>
      <c r="B1678">
        <v>14201</v>
      </c>
      <c r="C1678" t="s">
        <v>780</v>
      </c>
      <c r="D1678" t="s">
        <v>1023</v>
      </c>
      <c r="E1678">
        <v>4</v>
      </c>
      <c r="F1678" t="s">
        <v>13829</v>
      </c>
      <c r="G1678">
        <v>1</v>
      </c>
      <c r="H1678" t="s">
        <v>8278</v>
      </c>
      <c r="I1678">
        <v>1</v>
      </c>
      <c r="J1678" t="s">
        <v>13769</v>
      </c>
      <c r="K1678" t="s">
        <v>13781</v>
      </c>
      <c r="L1678">
        <v>270103</v>
      </c>
      <c r="M1678" t="s">
        <v>13539</v>
      </c>
      <c r="N1678">
        <v>270103008</v>
      </c>
      <c r="O1678" t="s">
        <v>13734</v>
      </c>
      <c r="P1678">
        <v>5738.45917897858</v>
      </c>
      <c r="Q1678">
        <v>4538.6176368712404</v>
      </c>
      <c r="R1678">
        <v>6765.8930774818282</v>
      </c>
    </row>
    <row r="1679" spans="1:18" x14ac:dyDescent="0.25">
      <c r="A1679">
        <v>14</v>
      </c>
      <c r="B1679">
        <v>14202</v>
      </c>
      <c r="C1679" t="s">
        <v>780</v>
      </c>
      <c r="D1679" t="s">
        <v>2003</v>
      </c>
      <c r="E1679">
        <v>1</v>
      </c>
      <c r="F1679" t="s">
        <v>13826</v>
      </c>
      <c r="G1679">
        <v>1</v>
      </c>
      <c r="H1679" t="s">
        <v>8278</v>
      </c>
      <c r="I1679">
        <v>1</v>
      </c>
      <c r="J1679" t="s">
        <v>13769</v>
      </c>
      <c r="K1679" t="s">
        <v>13770</v>
      </c>
      <c r="L1679">
        <v>270103</v>
      </c>
      <c r="M1679" t="s">
        <v>13539</v>
      </c>
      <c r="N1679">
        <v>270103008</v>
      </c>
      <c r="O1679" t="s">
        <v>13734</v>
      </c>
      <c r="P1679">
        <v>0</v>
      </c>
      <c r="Q1679">
        <v>41771.755035159396</v>
      </c>
      <c r="R1679">
        <v>28912.526823781307</v>
      </c>
    </row>
    <row r="1680" spans="1:18" x14ac:dyDescent="0.25">
      <c r="A1680">
        <v>14</v>
      </c>
      <c r="B1680">
        <v>14202</v>
      </c>
      <c r="C1680" t="s">
        <v>780</v>
      </c>
      <c r="D1680" t="s">
        <v>2003</v>
      </c>
      <c r="E1680">
        <v>1</v>
      </c>
      <c r="F1680" t="s">
        <v>13826</v>
      </c>
      <c r="G1680">
        <v>1</v>
      </c>
      <c r="H1680" t="s">
        <v>8278</v>
      </c>
      <c r="I1680">
        <v>1</v>
      </c>
      <c r="J1680" t="s">
        <v>13769</v>
      </c>
      <c r="K1680" t="s">
        <v>13771</v>
      </c>
      <c r="L1680">
        <v>270103</v>
      </c>
      <c r="M1680" t="s">
        <v>13539</v>
      </c>
      <c r="N1680">
        <v>270103008</v>
      </c>
      <c r="O1680" t="s">
        <v>13734</v>
      </c>
      <c r="P1680">
        <v>0</v>
      </c>
      <c r="Q1680">
        <v>9727.0115614411752</v>
      </c>
      <c r="R1680">
        <v>3293.2520565299251</v>
      </c>
    </row>
    <row r="1681" spans="1:18" x14ac:dyDescent="0.25">
      <c r="A1681">
        <v>14</v>
      </c>
      <c r="B1681">
        <v>14202</v>
      </c>
      <c r="C1681" t="s">
        <v>780</v>
      </c>
      <c r="D1681" t="s">
        <v>2003</v>
      </c>
      <c r="E1681">
        <v>2</v>
      </c>
      <c r="F1681" t="s">
        <v>13827</v>
      </c>
      <c r="G1681">
        <v>2</v>
      </c>
      <c r="H1681" t="s">
        <v>13773</v>
      </c>
      <c r="I1681">
        <v>1</v>
      </c>
      <c r="J1681" t="s">
        <v>13769</v>
      </c>
      <c r="K1681" t="s">
        <v>13774</v>
      </c>
      <c r="L1681">
        <v>270103</v>
      </c>
      <c r="M1681" t="s">
        <v>13539</v>
      </c>
      <c r="N1681">
        <v>270103008</v>
      </c>
      <c r="O1681" t="s">
        <v>13734</v>
      </c>
      <c r="P1681">
        <v>0</v>
      </c>
      <c r="Q1681">
        <v>41771.755035159396</v>
      </c>
      <c r="R1681">
        <v>19356.48857257481</v>
      </c>
    </row>
    <row r="1682" spans="1:18" x14ac:dyDescent="0.25">
      <c r="A1682">
        <v>14</v>
      </c>
      <c r="B1682">
        <v>14202</v>
      </c>
      <c r="C1682" t="s">
        <v>780</v>
      </c>
      <c r="D1682" t="s">
        <v>2003</v>
      </c>
      <c r="E1682">
        <v>2</v>
      </c>
      <c r="F1682" t="s">
        <v>13827</v>
      </c>
      <c r="G1682">
        <v>2</v>
      </c>
      <c r="H1682" t="s">
        <v>13773</v>
      </c>
      <c r="I1682">
        <v>1</v>
      </c>
      <c r="J1682" t="s">
        <v>13769</v>
      </c>
      <c r="K1682" t="s">
        <v>13775</v>
      </c>
      <c r="L1682">
        <v>270103</v>
      </c>
      <c r="M1682" t="s">
        <v>13539</v>
      </c>
      <c r="N1682">
        <v>270103008</v>
      </c>
      <c r="O1682" t="s">
        <v>13734</v>
      </c>
      <c r="P1682">
        <v>0</v>
      </c>
      <c r="Q1682">
        <v>9727.0115614411752</v>
      </c>
      <c r="R1682">
        <v>12849.290307736415</v>
      </c>
    </row>
    <row r="1683" spans="1:18" x14ac:dyDescent="0.25">
      <c r="A1683">
        <v>14</v>
      </c>
      <c r="B1683">
        <v>14202</v>
      </c>
      <c r="C1683" t="s">
        <v>780</v>
      </c>
      <c r="D1683" t="s">
        <v>2003</v>
      </c>
      <c r="E1683">
        <v>3</v>
      </c>
      <c r="F1683" t="s">
        <v>13828</v>
      </c>
      <c r="G1683">
        <v>1</v>
      </c>
      <c r="H1683" t="s">
        <v>8278</v>
      </c>
      <c r="I1683">
        <v>1</v>
      </c>
      <c r="J1683" t="s">
        <v>13769</v>
      </c>
      <c r="K1683" t="s">
        <v>13777</v>
      </c>
      <c r="L1683">
        <v>270103</v>
      </c>
      <c r="M1683" t="s">
        <v>13539</v>
      </c>
      <c r="N1683">
        <v>270103008</v>
      </c>
      <c r="O1683" t="s">
        <v>13734</v>
      </c>
      <c r="P1683">
        <v>0</v>
      </c>
      <c r="Q1683">
        <v>51498.766596600559</v>
      </c>
      <c r="R1683">
        <v>32205.778880311223</v>
      </c>
    </row>
    <row r="1684" spans="1:18" x14ac:dyDescent="0.25">
      <c r="A1684">
        <v>14</v>
      </c>
      <c r="B1684">
        <v>14202</v>
      </c>
      <c r="C1684" t="s">
        <v>780</v>
      </c>
      <c r="D1684" t="s">
        <v>2003</v>
      </c>
      <c r="E1684">
        <v>4</v>
      </c>
      <c r="F1684" t="s">
        <v>13829</v>
      </c>
      <c r="G1684">
        <v>1</v>
      </c>
      <c r="H1684" t="s">
        <v>8278</v>
      </c>
      <c r="I1684">
        <v>1</v>
      </c>
      <c r="J1684" t="s">
        <v>13769</v>
      </c>
      <c r="K1684" t="s">
        <v>13780</v>
      </c>
      <c r="L1684">
        <v>270103</v>
      </c>
      <c r="M1684" t="s">
        <v>13539</v>
      </c>
      <c r="N1684">
        <v>270103008</v>
      </c>
      <c r="O1684" t="s">
        <v>13734</v>
      </c>
      <c r="P1684">
        <v>0</v>
      </c>
      <c r="Q1684">
        <v>41771.755035159396</v>
      </c>
      <c r="R1684">
        <v>28912.526823781307</v>
      </c>
    </row>
    <row r="1685" spans="1:18" x14ac:dyDescent="0.25">
      <c r="A1685">
        <v>14</v>
      </c>
      <c r="B1685">
        <v>14202</v>
      </c>
      <c r="C1685" t="s">
        <v>780</v>
      </c>
      <c r="D1685" t="s">
        <v>2003</v>
      </c>
      <c r="E1685">
        <v>4</v>
      </c>
      <c r="F1685" t="s">
        <v>13829</v>
      </c>
      <c r="G1685">
        <v>1</v>
      </c>
      <c r="H1685" t="s">
        <v>8278</v>
      </c>
      <c r="I1685">
        <v>1</v>
      </c>
      <c r="J1685" t="s">
        <v>13769</v>
      </c>
      <c r="K1685" t="s">
        <v>13781</v>
      </c>
      <c r="L1685">
        <v>270103</v>
      </c>
      <c r="M1685" t="s">
        <v>13539</v>
      </c>
      <c r="N1685">
        <v>270103008</v>
      </c>
      <c r="O1685" t="s">
        <v>13734</v>
      </c>
      <c r="P1685">
        <v>0</v>
      </c>
      <c r="Q1685">
        <v>9727.0115614411752</v>
      </c>
      <c r="R1685">
        <v>3293.2520565299251</v>
      </c>
    </row>
    <row r="1686" spans="1:18" x14ac:dyDescent="0.25">
      <c r="A1686">
        <v>14</v>
      </c>
      <c r="B1686">
        <v>14203</v>
      </c>
      <c r="C1686" t="s">
        <v>780</v>
      </c>
      <c r="D1686" t="s">
        <v>2006</v>
      </c>
      <c r="E1686">
        <v>1</v>
      </c>
      <c r="F1686" t="s">
        <v>13826</v>
      </c>
      <c r="G1686">
        <v>1</v>
      </c>
      <c r="H1686" t="s">
        <v>8278</v>
      </c>
      <c r="I1686">
        <v>1</v>
      </c>
      <c r="J1686" t="s">
        <v>13769</v>
      </c>
      <c r="K1686" t="s">
        <v>13770</v>
      </c>
      <c r="L1686">
        <v>270103</v>
      </c>
      <c r="M1686" t="s">
        <v>13539</v>
      </c>
      <c r="N1686">
        <v>270103008</v>
      </c>
      <c r="O1686" t="s">
        <v>13734</v>
      </c>
      <c r="P1686">
        <v>0</v>
      </c>
      <c r="Q1686">
        <v>4109.5141769386191</v>
      </c>
      <c r="R1686">
        <v>0</v>
      </c>
    </row>
    <row r="1687" spans="1:18" x14ac:dyDescent="0.25">
      <c r="A1687">
        <v>14</v>
      </c>
      <c r="B1687">
        <v>14203</v>
      </c>
      <c r="C1687" t="s">
        <v>780</v>
      </c>
      <c r="D1687" t="s">
        <v>2006</v>
      </c>
      <c r="E1687">
        <v>1</v>
      </c>
      <c r="F1687" t="s">
        <v>13826</v>
      </c>
      <c r="G1687">
        <v>1</v>
      </c>
      <c r="H1687" t="s">
        <v>8278</v>
      </c>
      <c r="I1687">
        <v>1</v>
      </c>
      <c r="J1687" t="s">
        <v>13769</v>
      </c>
      <c r="K1687" t="s">
        <v>13771</v>
      </c>
      <c r="L1687">
        <v>270103</v>
      </c>
      <c r="M1687" t="s">
        <v>13539</v>
      </c>
      <c r="N1687">
        <v>270103008</v>
      </c>
      <c r="O1687" t="s">
        <v>13734</v>
      </c>
      <c r="P1687">
        <v>0</v>
      </c>
      <c r="Q1687">
        <v>4804.5661465730882</v>
      </c>
      <c r="R1687">
        <v>0</v>
      </c>
    </row>
    <row r="1688" spans="1:18" x14ac:dyDescent="0.25">
      <c r="A1688">
        <v>14</v>
      </c>
      <c r="B1688">
        <v>14203</v>
      </c>
      <c r="C1688" t="s">
        <v>780</v>
      </c>
      <c r="D1688" t="s">
        <v>2006</v>
      </c>
      <c r="E1688">
        <v>2</v>
      </c>
      <c r="F1688" t="s">
        <v>13827</v>
      </c>
      <c r="G1688">
        <v>2</v>
      </c>
      <c r="H1688" t="s">
        <v>13773</v>
      </c>
      <c r="I1688">
        <v>1</v>
      </c>
      <c r="J1688" t="s">
        <v>13769</v>
      </c>
      <c r="K1688" t="s">
        <v>13774</v>
      </c>
      <c r="L1688">
        <v>270103</v>
      </c>
      <c r="M1688" t="s">
        <v>13539</v>
      </c>
      <c r="N1688">
        <v>270103008</v>
      </c>
      <c r="O1688" t="s">
        <v>13734</v>
      </c>
      <c r="P1688">
        <v>0</v>
      </c>
      <c r="Q1688">
        <v>2944.8814174420995</v>
      </c>
      <c r="R1688">
        <v>0</v>
      </c>
    </row>
    <row r="1689" spans="1:18" x14ac:dyDescent="0.25">
      <c r="A1689">
        <v>14</v>
      </c>
      <c r="B1689">
        <v>14203</v>
      </c>
      <c r="C1689" t="s">
        <v>780</v>
      </c>
      <c r="D1689" t="s">
        <v>2006</v>
      </c>
      <c r="E1689">
        <v>2</v>
      </c>
      <c r="F1689" t="s">
        <v>13827</v>
      </c>
      <c r="G1689">
        <v>2</v>
      </c>
      <c r="H1689" t="s">
        <v>13773</v>
      </c>
      <c r="I1689">
        <v>1</v>
      </c>
      <c r="J1689" t="s">
        <v>13769</v>
      </c>
      <c r="K1689" t="s">
        <v>13775</v>
      </c>
      <c r="L1689">
        <v>270103</v>
      </c>
      <c r="M1689" t="s">
        <v>13539</v>
      </c>
      <c r="N1689">
        <v>270103008</v>
      </c>
      <c r="O1689" t="s">
        <v>13734</v>
      </c>
      <c r="P1689">
        <v>0</v>
      </c>
      <c r="Q1689">
        <v>5969.1989060696078</v>
      </c>
      <c r="R1689">
        <v>0</v>
      </c>
    </row>
    <row r="1690" spans="1:18" x14ac:dyDescent="0.25">
      <c r="A1690">
        <v>14</v>
      </c>
      <c r="B1690">
        <v>14203</v>
      </c>
      <c r="C1690" t="s">
        <v>780</v>
      </c>
      <c r="D1690" t="s">
        <v>2006</v>
      </c>
      <c r="E1690">
        <v>3</v>
      </c>
      <c r="F1690" t="s">
        <v>13828</v>
      </c>
      <c r="G1690">
        <v>1</v>
      </c>
      <c r="H1690" t="s">
        <v>8278</v>
      </c>
      <c r="I1690">
        <v>1</v>
      </c>
      <c r="J1690" t="s">
        <v>13769</v>
      </c>
      <c r="K1690" t="s">
        <v>13777</v>
      </c>
      <c r="L1690">
        <v>270103</v>
      </c>
      <c r="M1690" t="s">
        <v>13539</v>
      </c>
      <c r="N1690">
        <v>270103008</v>
      </c>
      <c r="O1690" t="s">
        <v>13734</v>
      </c>
      <c r="P1690">
        <v>0</v>
      </c>
      <c r="Q1690">
        <v>8914.0803235117073</v>
      </c>
      <c r="R1690">
        <v>0</v>
      </c>
    </row>
    <row r="1691" spans="1:18" x14ac:dyDescent="0.25">
      <c r="A1691">
        <v>14</v>
      </c>
      <c r="B1691">
        <v>14203</v>
      </c>
      <c r="C1691" t="s">
        <v>780</v>
      </c>
      <c r="D1691" t="s">
        <v>2006</v>
      </c>
      <c r="E1691">
        <v>4</v>
      </c>
      <c r="F1691" t="s">
        <v>13829</v>
      </c>
      <c r="G1691">
        <v>1</v>
      </c>
      <c r="H1691" t="s">
        <v>8278</v>
      </c>
      <c r="I1691">
        <v>1</v>
      </c>
      <c r="J1691" t="s">
        <v>13769</v>
      </c>
      <c r="K1691" t="s">
        <v>13780</v>
      </c>
      <c r="L1691">
        <v>270103</v>
      </c>
      <c r="M1691" t="s">
        <v>13539</v>
      </c>
      <c r="N1691">
        <v>270103008</v>
      </c>
      <c r="O1691" t="s">
        <v>13734</v>
      </c>
      <c r="P1691">
        <v>0</v>
      </c>
      <c r="Q1691">
        <v>4109.5141769386191</v>
      </c>
      <c r="R1691">
        <v>0</v>
      </c>
    </row>
    <row r="1692" spans="1:18" x14ac:dyDescent="0.25">
      <c r="A1692">
        <v>14</v>
      </c>
      <c r="B1692">
        <v>14203</v>
      </c>
      <c r="C1692" t="s">
        <v>780</v>
      </c>
      <c r="D1692" t="s">
        <v>2006</v>
      </c>
      <c r="E1692">
        <v>4</v>
      </c>
      <c r="F1692" t="s">
        <v>13829</v>
      </c>
      <c r="G1692">
        <v>1</v>
      </c>
      <c r="H1692" t="s">
        <v>8278</v>
      </c>
      <c r="I1692">
        <v>1</v>
      </c>
      <c r="J1692" t="s">
        <v>13769</v>
      </c>
      <c r="K1692" t="s">
        <v>13781</v>
      </c>
      <c r="L1692">
        <v>270103</v>
      </c>
      <c r="M1692" t="s">
        <v>13539</v>
      </c>
      <c r="N1692">
        <v>270103008</v>
      </c>
      <c r="O1692" t="s">
        <v>13734</v>
      </c>
      <c r="P1692">
        <v>0</v>
      </c>
      <c r="Q1692">
        <v>4804.5661465730882</v>
      </c>
      <c r="R1692">
        <v>0</v>
      </c>
    </row>
    <row r="1693" spans="1:18" x14ac:dyDescent="0.25">
      <c r="A1693">
        <v>14</v>
      </c>
      <c r="B1693">
        <v>14204</v>
      </c>
      <c r="C1693" t="s">
        <v>780</v>
      </c>
      <c r="D1693" t="s">
        <v>2009</v>
      </c>
      <c r="E1693">
        <v>1</v>
      </c>
      <c r="F1693" t="s">
        <v>13826</v>
      </c>
      <c r="G1693">
        <v>1</v>
      </c>
      <c r="H1693" t="s">
        <v>8278</v>
      </c>
      <c r="I1693">
        <v>1</v>
      </c>
      <c r="J1693" t="s">
        <v>13769</v>
      </c>
      <c r="K1693" t="s">
        <v>13770</v>
      </c>
      <c r="L1693">
        <v>270103</v>
      </c>
      <c r="M1693" t="s">
        <v>13539</v>
      </c>
      <c r="N1693">
        <v>270103008</v>
      </c>
      <c r="O1693" t="s">
        <v>13734</v>
      </c>
      <c r="P1693">
        <v>15405.982905982906</v>
      </c>
      <c r="Q1693">
        <v>16965.373148584466</v>
      </c>
      <c r="R1693">
        <v>26125.607743159399</v>
      </c>
    </row>
    <row r="1694" spans="1:18" x14ac:dyDescent="0.25">
      <c r="A1694">
        <v>14</v>
      </c>
      <c r="B1694">
        <v>14204</v>
      </c>
      <c r="C1694" t="s">
        <v>780</v>
      </c>
      <c r="D1694" t="s">
        <v>2009</v>
      </c>
      <c r="E1694">
        <v>1</v>
      </c>
      <c r="F1694" t="s">
        <v>13826</v>
      </c>
      <c r="G1694">
        <v>1</v>
      </c>
      <c r="H1694" t="s">
        <v>8278</v>
      </c>
      <c r="I1694">
        <v>1</v>
      </c>
      <c r="J1694" t="s">
        <v>13769</v>
      </c>
      <c r="K1694" t="s">
        <v>13771</v>
      </c>
      <c r="L1694">
        <v>270103</v>
      </c>
      <c r="M1694" t="s">
        <v>13539</v>
      </c>
      <c r="N1694">
        <v>270103008</v>
      </c>
      <c r="O1694" t="s">
        <v>13734</v>
      </c>
      <c r="P1694">
        <v>488.40048840048843</v>
      </c>
      <c r="Q1694">
        <v>4118.2029513861853</v>
      </c>
      <c r="R1694">
        <v>3548.5574884500475</v>
      </c>
    </row>
    <row r="1695" spans="1:18" x14ac:dyDescent="0.25">
      <c r="A1695">
        <v>14</v>
      </c>
      <c r="B1695">
        <v>14204</v>
      </c>
      <c r="C1695" t="s">
        <v>780</v>
      </c>
      <c r="D1695" t="s">
        <v>2009</v>
      </c>
      <c r="E1695">
        <v>2</v>
      </c>
      <c r="F1695" t="s">
        <v>13827</v>
      </c>
      <c r="G1695">
        <v>2</v>
      </c>
      <c r="H1695" t="s">
        <v>13773</v>
      </c>
      <c r="I1695">
        <v>1</v>
      </c>
      <c r="J1695" t="s">
        <v>13769</v>
      </c>
      <c r="K1695" t="s">
        <v>13774</v>
      </c>
      <c r="L1695">
        <v>270103</v>
      </c>
      <c r="M1695" t="s">
        <v>13539</v>
      </c>
      <c r="N1695">
        <v>270103008</v>
      </c>
      <c r="O1695" t="s">
        <v>13734</v>
      </c>
      <c r="P1695">
        <v>13485.958485958487</v>
      </c>
      <c r="Q1695">
        <v>14275.524789827066</v>
      </c>
      <c r="R1695">
        <v>19443.02594550608</v>
      </c>
    </row>
    <row r="1696" spans="1:18" x14ac:dyDescent="0.25">
      <c r="A1696">
        <v>14</v>
      </c>
      <c r="B1696">
        <v>14204</v>
      </c>
      <c r="C1696" t="s">
        <v>780</v>
      </c>
      <c r="D1696" t="s">
        <v>2009</v>
      </c>
      <c r="E1696">
        <v>2</v>
      </c>
      <c r="F1696" t="s">
        <v>13827</v>
      </c>
      <c r="G1696">
        <v>2</v>
      </c>
      <c r="H1696" t="s">
        <v>13773</v>
      </c>
      <c r="I1696">
        <v>1</v>
      </c>
      <c r="J1696" t="s">
        <v>13769</v>
      </c>
      <c r="K1696" t="s">
        <v>13775</v>
      </c>
      <c r="L1696">
        <v>270103</v>
      </c>
      <c r="M1696" t="s">
        <v>13539</v>
      </c>
      <c r="N1696">
        <v>270103008</v>
      </c>
      <c r="O1696" t="s">
        <v>13734</v>
      </c>
      <c r="P1696">
        <v>2408.4249084249086</v>
      </c>
      <c r="Q1696">
        <v>6808.0513101435863</v>
      </c>
      <c r="R1696">
        <v>10231.139286103358</v>
      </c>
    </row>
    <row r="1697" spans="1:18" x14ac:dyDescent="0.25">
      <c r="A1697">
        <v>14</v>
      </c>
      <c r="B1697">
        <v>14204</v>
      </c>
      <c r="C1697" t="s">
        <v>780</v>
      </c>
      <c r="D1697" t="s">
        <v>2009</v>
      </c>
      <c r="E1697">
        <v>3</v>
      </c>
      <c r="F1697" t="s">
        <v>13828</v>
      </c>
      <c r="G1697">
        <v>1</v>
      </c>
      <c r="H1697" t="s">
        <v>8278</v>
      </c>
      <c r="I1697">
        <v>1</v>
      </c>
      <c r="J1697" t="s">
        <v>13769</v>
      </c>
      <c r="K1697" t="s">
        <v>13777</v>
      </c>
      <c r="L1697">
        <v>270103</v>
      </c>
      <c r="M1697" t="s">
        <v>13539</v>
      </c>
      <c r="N1697">
        <v>270103008</v>
      </c>
      <c r="O1697" t="s">
        <v>13734</v>
      </c>
      <c r="P1697">
        <v>15405.982905982906</v>
      </c>
      <c r="Q1697">
        <v>21083.576099970644</v>
      </c>
      <c r="R1697">
        <v>28229.501433414895</v>
      </c>
    </row>
    <row r="1698" spans="1:18" x14ac:dyDescent="0.25">
      <c r="A1698">
        <v>14</v>
      </c>
      <c r="B1698">
        <v>14204</v>
      </c>
      <c r="C1698" t="s">
        <v>780</v>
      </c>
      <c r="D1698" t="s">
        <v>2009</v>
      </c>
      <c r="E1698">
        <v>3</v>
      </c>
      <c r="F1698" t="s">
        <v>13828</v>
      </c>
      <c r="G1698">
        <v>1</v>
      </c>
      <c r="H1698" t="s">
        <v>8278</v>
      </c>
      <c r="I1698">
        <v>1</v>
      </c>
      <c r="J1698" t="s">
        <v>13769</v>
      </c>
      <c r="K1698" t="s">
        <v>13778</v>
      </c>
      <c r="L1698">
        <v>270103</v>
      </c>
      <c r="M1698" t="s">
        <v>13539</v>
      </c>
      <c r="N1698">
        <v>270103008</v>
      </c>
      <c r="O1698" t="s">
        <v>13734</v>
      </c>
      <c r="P1698">
        <v>488.40048840048843</v>
      </c>
      <c r="Q1698">
        <v>0</v>
      </c>
      <c r="R1698">
        <v>1444.6637981945501</v>
      </c>
    </row>
    <row r="1699" spans="1:18" x14ac:dyDescent="0.25">
      <c r="A1699">
        <v>14</v>
      </c>
      <c r="B1699">
        <v>14204</v>
      </c>
      <c r="C1699" t="s">
        <v>780</v>
      </c>
      <c r="D1699" t="s">
        <v>2009</v>
      </c>
      <c r="E1699">
        <v>4</v>
      </c>
      <c r="F1699" t="s">
        <v>13829</v>
      </c>
      <c r="G1699">
        <v>1</v>
      </c>
      <c r="H1699" t="s">
        <v>8278</v>
      </c>
      <c r="I1699">
        <v>1</v>
      </c>
      <c r="J1699" t="s">
        <v>13769</v>
      </c>
      <c r="K1699" t="s">
        <v>13780</v>
      </c>
      <c r="L1699">
        <v>270103</v>
      </c>
      <c r="M1699" t="s">
        <v>13539</v>
      </c>
      <c r="N1699">
        <v>270103008</v>
      </c>
      <c r="O1699" t="s">
        <v>13734</v>
      </c>
      <c r="P1699">
        <v>15405.982905982906</v>
      </c>
      <c r="Q1699">
        <v>16965.373148584466</v>
      </c>
      <c r="R1699">
        <v>26125.607743159399</v>
      </c>
    </row>
    <row r="1700" spans="1:18" x14ac:dyDescent="0.25">
      <c r="A1700">
        <v>14</v>
      </c>
      <c r="B1700">
        <v>14204</v>
      </c>
      <c r="C1700" t="s">
        <v>780</v>
      </c>
      <c r="D1700" t="s">
        <v>2009</v>
      </c>
      <c r="E1700">
        <v>4</v>
      </c>
      <c r="F1700" t="s">
        <v>13829</v>
      </c>
      <c r="G1700">
        <v>1</v>
      </c>
      <c r="H1700" t="s">
        <v>8278</v>
      </c>
      <c r="I1700">
        <v>1</v>
      </c>
      <c r="J1700" t="s">
        <v>13769</v>
      </c>
      <c r="K1700" t="s">
        <v>13781</v>
      </c>
      <c r="L1700">
        <v>270103</v>
      </c>
      <c r="M1700" t="s">
        <v>13539</v>
      </c>
      <c r="N1700">
        <v>270103008</v>
      </c>
      <c r="O1700" t="s">
        <v>13734</v>
      </c>
      <c r="P1700">
        <v>488.40048840048843</v>
      </c>
      <c r="Q1700">
        <v>4118.2029513861853</v>
      </c>
      <c r="R1700">
        <v>3548.5574884500475</v>
      </c>
    </row>
    <row r="1701" spans="1:18" x14ac:dyDescent="0.25">
      <c r="A1701">
        <v>15</v>
      </c>
      <c r="B1701">
        <v>15101</v>
      </c>
      <c r="C1701" t="s">
        <v>759</v>
      </c>
      <c r="D1701" t="s">
        <v>2012</v>
      </c>
      <c r="E1701">
        <v>1</v>
      </c>
      <c r="F1701" t="s">
        <v>13826</v>
      </c>
      <c r="G1701">
        <v>1</v>
      </c>
      <c r="H1701" t="s">
        <v>8278</v>
      </c>
      <c r="I1701">
        <v>1</v>
      </c>
      <c r="J1701" t="s">
        <v>13769</v>
      </c>
      <c r="K1701" t="s">
        <v>13770</v>
      </c>
      <c r="L1701">
        <v>270103</v>
      </c>
      <c r="M1701" t="s">
        <v>13539</v>
      </c>
      <c r="N1701">
        <v>270103008</v>
      </c>
      <c r="O1701" t="s">
        <v>13734</v>
      </c>
      <c r="P1701">
        <v>22916.284193133833</v>
      </c>
      <c r="Q1701">
        <v>27948.07014397618</v>
      </c>
      <c r="R1701">
        <v>21186.586080421072</v>
      </c>
    </row>
    <row r="1702" spans="1:18" x14ac:dyDescent="0.25">
      <c r="A1702">
        <v>15</v>
      </c>
      <c r="B1702">
        <v>15101</v>
      </c>
      <c r="C1702" t="s">
        <v>759</v>
      </c>
      <c r="D1702" t="s">
        <v>2012</v>
      </c>
      <c r="E1702">
        <v>1</v>
      </c>
      <c r="F1702" t="s">
        <v>13826</v>
      </c>
      <c r="G1702">
        <v>1</v>
      </c>
      <c r="H1702" t="s">
        <v>8278</v>
      </c>
      <c r="I1702">
        <v>1</v>
      </c>
      <c r="J1702" t="s">
        <v>13769</v>
      </c>
      <c r="K1702" t="s">
        <v>13771</v>
      </c>
      <c r="L1702">
        <v>270103</v>
      </c>
      <c r="M1702" t="s">
        <v>13539</v>
      </c>
      <c r="N1702">
        <v>270103008</v>
      </c>
      <c r="O1702" t="s">
        <v>13734</v>
      </c>
      <c r="P1702">
        <v>4949.513493666238</v>
      </c>
      <c r="Q1702">
        <v>5186.6741790010028</v>
      </c>
      <c r="R1702">
        <v>7683.7118771796941</v>
      </c>
    </row>
    <row r="1703" spans="1:18" x14ac:dyDescent="0.25">
      <c r="A1703">
        <v>15</v>
      </c>
      <c r="B1703">
        <v>15101</v>
      </c>
      <c r="C1703" t="s">
        <v>759</v>
      </c>
      <c r="D1703" t="s">
        <v>2012</v>
      </c>
      <c r="E1703">
        <v>2</v>
      </c>
      <c r="F1703" t="s">
        <v>13827</v>
      </c>
      <c r="G1703">
        <v>2</v>
      </c>
      <c r="H1703" t="s">
        <v>13773</v>
      </c>
      <c r="I1703">
        <v>1</v>
      </c>
      <c r="J1703" t="s">
        <v>13769</v>
      </c>
      <c r="K1703" t="s">
        <v>13782</v>
      </c>
      <c r="L1703">
        <v>270103</v>
      </c>
      <c r="M1703" t="s">
        <v>13539</v>
      </c>
      <c r="N1703">
        <v>270103008</v>
      </c>
      <c r="O1703" t="s">
        <v>13734</v>
      </c>
      <c r="P1703">
        <v>0</v>
      </c>
      <c r="Q1703">
        <v>208.16411205729449</v>
      </c>
      <c r="R1703">
        <v>0</v>
      </c>
    </row>
    <row r="1704" spans="1:18" x14ac:dyDescent="0.25">
      <c r="A1704">
        <v>15</v>
      </c>
      <c r="B1704">
        <v>15101</v>
      </c>
      <c r="C1704" t="s">
        <v>759</v>
      </c>
      <c r="D1704" t="s">
        <v>2012</v>
      </c>
      <c r="E1704">
        <v>2</v>
      </c>
      <c r="F1704" t="s">
        <v>13827</v>
      </c>
      <c r="G1704">
        <v>2</v>
      </c>
      <c r="H1704" t="s">
        <v>13773</v>
      </c>
      <c r="I1704">
        <v>1</v>
      </c>
      <c r="J1704" t="s">
        <v>13769</v>
      </c>
      <c r="K1704" t="s">
        <v>13774</v>
      </c>
      <c r="L1704">
        <v>270103</v>
      </c>
      <c r="M1704" t="s">
        <v>13539</v>
      </c>
      <c r="N1704">
        <v>270103008</v>
      </c>
      <c r="O1704" t="s">
        <v>13734</v>
      </c>
      <c r="P1704">
        <v>16683.036533871855</v>
      </c>
      <c r="Q1704">
        <v>24793.942897398498</v>
      </c>
      <c r="R1704">
        <v>15716.105971779458</v>
      </c>
    </row>
    <row r="1705" spans="1:18" x14ac:dyDescent="0.25">
      <c r="A1705">
        <v>15</v>
      </c>
      <c r="B1705">
        <v>15101</v>
      </c>
      <c r="C1705" t="s">
        <v>759</v>
      </c>
      <c r="D1705" t="s">
        <v>2012</v>
      </c>
      <c r="E1705">
        <v>2</v>
      </c>
      <c r="F1705" t="s">
        <v>13827</v>
      </c>
      <c r="G1705">
        <v>2</v>
      </c>
      <c r="H1705" t="s">
        <v>13773</v>
      </c>
      <c r="I1705">
        <v>1</v>
      </c>
      <c r="J1705" t="s">
        <v>13769</v>
      </c>
      <c r="K1705" t="s">
        <v>13775</v>
      </c>
      <c r="L1705">
        <v>270103</v>
      </c>
      <c r="M1705" t="s">
        <v>13539</v>
      </c>
      <c r="N1705">
        <v>270103008</v>
      </c>
      <c r="O1705" t="s">
        <v>13734</v>
      </c>
      <c r="P1705">
        <v>11182.761152928217</v>
      </c>
      <c r="Q1705">
        <v>8132.6373135213826</v>
      </c>
      <c r="R1705">
        <v>13154.191985821364</v>
      </c>
    </row>
    <row r="1706" spans="1:18" x14ac:dyDescent="0.25">
      <c r="A1706">
        <v>15</v>
      </c>
      <c r="B1706">
        <v>15101</v>
      </c>
      <c r="C1706" t="s">
        <v>759</v>
      </c>
      <c r="D1706" t="s">
        <v>2012</v>
      </c>
      <c r="E1706">
        <v>3</v>
      </c>
      <c r="F1706" t="s">
        <v>13828</v>
      </c>
      <c r="G1706">
        <v>1</v>
      </c>
      <c r="H1706" t="s">
        <v>8278</v>
      </c>
      <c r="I1706">
        <v>1</v>
      </c>
      <c r="J1706" t="s">
        <v>13769</v>
      </c>
      <c r="K1706" t="s">
        <v>13777</v>
      </c>
      <c r="L1706">
        <v>270103</v>
      </c>
      <c r="M1706" t="s">
        <v>13539</v>
      </c>
      <c r="N1706">
        <v>270103008</v>
      </c>
      <c r="O1706" t="s">
        <v>13734</v>
      </c>
      <c r="P1706">
        <v>26620.61685331375</v>
      </c>
      <c r="Q1706">
        <v>32274.792546918976</v>
      </c>
      <c r="R1706">
        <v>27122.747307565973</v>
      </c>
    </row>
    <row r="1707" spans="1:18" x14ac:dyDescent="0.25">
      <c r="A1707">
        <v>15</v>
      </c>
      <c r="B1707">
        <v>15101</v>
      </c>
      <c r="C1707" t="s">
        <v>759</v>
      </c>
      <c r="D1707" t="s">
        <v>2012</v>
      </c>
      <c r="E1707">
        <v>3</v>
      </c>
      <c r="F1707" t="s">
        <v>13828</v>
      </c>
      <c r="G1707">
        <v>1</v>
      </c>
      <c r="H1707" t="s">
        <v>8278</v>
      </c>
      <c r="I1707">
        <v>1</v>
      </c>
      <c r="J1707" t="s">
        <v>13769</v>
      </c>
      <c r="K1707" t="s">
        <v>13778</v>
      </c>
      <c r="L1707">
        <v>270103</v>
      </c>
      <c r="M1707" t="s">
        <v>13539</v>
      </c>
      <c r="N1707">
        <v>270103008</v>
      </c>
      <c r="O1707" t="s">
        <v>13734</v>
      </c>
      <c r="P1707">
        <v>1245.1808334863229</v>
      </c>
      <c r="Q1707">
        <v>859.95177605820402</v>
      </c>
      <c r="R1707">
        <v>1747.5506500347483</v>
      </c>
    </row>
    <row r="1708" spans="1:18" x14ac:dyDescent="0.25">
      <c r="A1708">
        <v>15</v>
      </c>
      <c r="B1708">
        <v>15101</v>
      </c>
      <c r="C1708" t="s">
        <v>759</v>
      </c>
      <c r="D1708" t="s">
        <v>2012</v>
      </c>
      <c r="E1708">
        <v>4</v>
      </c>
      <c r="F1708" t="s">
        <v>13829</v>
      </c>
      <c r="G1708">
        <v>1</v>
      </c>
      <c r="H1708" t="s">
        <v>8278</v>
      </c>
      <c r="I1708">
        <v>1</v>
      </c>
      <c r="J1708" t="s">
        <v>13769</v>
      </c>
      <c r="K1708" t="s">
        <v>13780</v>
      </c>
      <c r="L1708">
        <v>270103</v>
      </c>
      <c r="M1708" t="s">
        <v>13539</v>
      </c>
      <c r="N1708">
        <v>270103008</v>
      </c>
      <c r="O1708" t="s">
        <v>13734</v>
      </c>
      <c r="P1708">
        <v>22916.284193133833</v>
      </c>
      <c r="Q1708">
        <v>28153.272072745345</v>
      </c>
      <c r="R1708">
        <v>21296.903147244662</v>
      </c>
    </row>
    <row r="1709" spans="1:18" x14ac:dyDescent="0.25">
      <c r="A1709">
        <v>15</v>
      </c>
      <c r="B1709">
        <v>15101</v>
      </c>
      <c r="C1709" t="s">
        <v>759</v>
      </c>
      <c r="D1709" t="s">
        <v>2012</v>
      </c>
      <c r="E1709">
        <v>4</v>
      </c>
      <c r="F1709" t="s">
        <v>13829</v>
      </c>
      <c r="G1709">
        <v>1</v>
      </c>
      <c r="H1709" t="s">
        <v>8278</v>
      </c>
      <c r="I1709">
        <v>1</v>
      </c>
      <c r="J1709" t="s">
        <v>13769</v>
      </c>
      <c r="K1709" t="s">
        <v>13781</v>
      </c>
      <c r="L1709">
        <v>270103</v>
      </c>
      <c r="M1709" t="s">
        <v>13539</v>
      </c>
      <c r="N1709">
        <v>270103008</v>
      </c>
      <c r="O1709" t="s">
        <v>13734</v>
      </c>
      <c r="P1709">
        <v>4949.513493666238</v>
      </c>
      <c r="Q1709">
        <v>4981.4722502318336</v>
      </c>
      <c r="R1709">
        <v>7573.3948103560924</v>
      </c>
    </row>
    <row r="1710" spans="1:18" x14ac:dyDescent="0.25">
      <c r="A1710">
        <v>15</v>
      </c>
      <c r="B1710">
        <v>15201</v>
      </c>
      <c r="C1710" t="s">
        <v>759</v>
      </c>
      <c r="D1710" t="s">
        <v>2018</v>
      </c>
      <c r="E1710">
        <v>1</v>
      </c>
      <c r="F1710" t="s">
        <v>13826</v>
      </c>
      <c r="G1710">
        <v>1</v>
      </c>
      <c r="H1710" t="s">
        <v>8278</v>
      </c>
      <c r="I1710">
        <v>1</v>
      </c>
      <c r="J1710" t="s">
        <v>13769</v>
      </c>
      <c r="K1710" t="s">
        <v>13770</v>
      </c>
      <c r="L1710">
        <v>270103</v>
      </c>
      <c r="M1710" t="s">
        <v>13539</v>
      </c>
      <c r="N1710">
        <v>270103008</v>
      </c>
      <c r="O1710" t="s">
        <v>13734</v>
      </c>
      <c r="P1710">
        <v>0</v>
      </c>
      <c r="Q1710">
        <v>9366.8811806740268</v>
      </c>
      <c r="R1710">
        <v>0</v>
      </c>
    </row>
    <row r="1711" spans="1:18" x14ac:dyDescent="0.25">
      <c r="A1711">
        <v>15</v>
      </c>
      <c r="B1711">
        <v>15201</v>
      </c>
      <c r="C1711" t="s">
        <v>759</v>
      </c>
      <c r="D1711" t="s">
        <v>2018</v>
      </c>
      <c r="E1711">
        <v>1</v>
      </c>
      <c r="F1711" t="s">
        <v>13826</v>
      </c>
      <c r="G1711">
        <v>1</v>
      </c>
      <c r="H1711" t="s">
        <v>8278</v>
      </c>
      <c r="I1711">
        <v>1</v>
      </c>
      <c r="J1711" t="s">
        <v>13769</v>
      </c>
      <c r="K1711" t="s">
        <v>13771</v>
      </c>
      <c r="L1711">
        <v>270103</v>
      </c>
      <c r="M1711" t="s">
        <v>13539</v>
      </c>
      <c r="N1711">
        <v>270103008</v>
      </c>
      <c r="O1711" t="s">
        <v>13734</v>
      </c>
      <c r="P1711">
        <v>0</v>
      </c>
      <c r="Q1711">
        <v>21821.442307428304</v>
      </c>
      <c r="R1711">
        <v>0</v>
      </c>
    </row>
    <row r="1712" spans="1:18" x14ac:dyDescent="0.25">
      <c r="A1712">
        <v>15</v>
      </c>
      <c r="B1712">
        <v>15201</v>
      </c>
      <c r="C1712" t="s">
        <v>759</v>
      </c>
      <c r="D1712" t="s">
        <v>2018</v>
      </c>
      <c r="E1712">
        <v>2</v>
      </c>
      <c r="F1712" t="s">
        <v>13827</v>
      </c>
      <c r="G1712">
        <v>2</v>
      </c>
      <c r="H1712" t="s">
        <v>13773</v>
      </c>
      <c r="I1712">
        <v>1</v>
      </c>
      <c r="J1712" t="s">
        <v>13769</v>
      </c>
      <c r="K1712" t="s">
        <v>13774</v>
      </c>
      <c r="L1712">
        <v>270103</v>
      </c>
      <c r="M1712" t="s">
        <v>13539</v>
      </c>
      <c r="N1712">
        <v>270103008</v>
      </c>
      <c r="O1712" t="s">
        <v>13734</v>
      </c>
      <c r="P1712">
        <v>0</v>
      </c>
      <c r="Q1712">
        <v>9366.8811806740268</v>
      </c>
      <c r="R1712">
        <v>0</v>
      </c>
    </row>
    <row r="1713" spans="1:18" x14ac:dyDescent="0.25">
      <c r="A1713">
        <v>15</v>
      </c>
      <c r="B1713">
        <v>15201</v>
      </c>
      <c r="C1713" t="s">
        <v>759</v>
      </c>
      <c r="D1713" t="s">
        <v>2018</v>
      </c>
      <c r="E1713">
        <v>2</v>
      </c>
      <c r="F1713" t="s">
        <v>13827</v>
      </c>
      <c r="G1713">
        <v>2</v>
      </c>
      <c r="H1713" t="s">
        <v>13773</v>
      </c>
      <c r="I1713">
        <v>1</v>
      </c>
      <c r="J1713" t="s">
        <v>13769</v>
      </c>
      <c r="K1713" t="s">
        <v>13775</v>
      </c>
      <c r="L1713">
        <v>270103</v>
      </c>
      <c r="M1713" t="s">
        <v>13539</v>
      </c>
      <c r="N1713">
        <v>270103008</v>
      </c>
      <c r="O1713" t="s">
        <v>13734</v>
      </c>
      <c r="P1713">
        <v>0</v>
      </c>
      <c r="Q1713">
        <v>21821.442307428304</v>
      </c>
      <c r="R1713">
        <v>0</v>
      </c>
    </row>
    <row r="1714" spans="1:18" x14ac:dyDescent="0.25">
      <c r="A1714">
        <v>15</v>
      </c>
      <c r="B1714">
        <v>15201</v>
      </c>
      <c r="C1714" t="s">
        <v>759</v>
      </c>
      <c r="D1714" t="s">
        <v>2018</v>
      </c>
      <c r="E1714">
        <v>3</v>
      </c>
      <c r="F1714" t="s">
        <v>13828</v>
      </c>
      <c r="G1714">
        <v>1</v>
      </c>
      <c r="H1714" t="s">
        <v>8278</v>
      </c>
      <c r="I1714">
        <v>1</v>
      </c>
      <c r="J1714" t="s">
        <v>13769</v>
      </c>
      <c r="K1714" t="s">
        <v>13777</v>
      </c>
      <c r="L1714">
        <v>270103</v>
      </c>
      <c r="M1714" t="s">
        <v>13539</v>
      </c>
      <c r="N1714">
        <v>270103008</v>
      </c>
      <c r="O1714" t="s">
        <v>13734</v>
      </c>
      <c r="P1714">
        <v>0</v>
      </c>
      <c r="Q1714">
        <v>31188.323488102335</v>
      </c>
      <c r="R1714">
        <v>0</v>
      </c>
    </row>
    <row r="1715" spans="1:18" x14ac:dyDescent="0.25">
      <c r="A1715">
        <v>15</v>
      </c>
      <c r="B1715">
        <v>15201</v>
      </c>
      <c r="C1715" t="s">
        <v>759</v>
      </c>
      <c r="D1715" t="s">
        <v>2018</v>
      </c>
      <c r="E1715">
        <v>4</v>
      </c>
      <c r="F1715" t="s">
        <v>13829</v>
      </c>
      <c r="G1715">
        <v>1</v>
      </c>
      <c r="H1715" t="s">
        <v>8278</v>
      </c>
      <c r="I1715">
        <v>1</v>
      </c>
      <c r="J1715" t="s">
        <v>13769</v>
      </c>
      <c r="K1715" t="s">
        <v>13780</v>
      </c>
      <c r="L1715">
        <v>270103</v>
      </c>
      <c r="M1715" t="s">
        <v>13539</v>
      </c>
      <c r="N1715">
        <v>270103008</v>
      </c>
      <c r="O1715" t="s">
        <v>13734</v>
      </c>
      <c r="P1715">
        <v>0</v>
      </c>
      <c r="Q1715">
        <v>9366.8811806740268</v>
      </c>
      <c r="R1715">
        <v>0</v>
      </c>
    </row>
    <row r="1716" spans="1:18" x14ac:dyDescent="0.25">
      <c r="A1716">
        <v>15</v>
      </c>
      <c r="B1716">
        <v>15201</v>
      </c>
      <c r="C1716" t="s">
        <v>759</v>
      </c>
      <c r="D1716" t="s">
        <v>2018</v>
      </c>
      <c r="E1716">
        <v>4</v>
      </c>
      <c r="F1716" t="s">
        <v>13829</v>
      </c>
      <c r="G1716">
        <v>1</v>
      </c>
      <c r="H1716" t="s">
        <v>8278</v>
      </c>
      <c r="I1716">
        <v>1</v>
      </c>
      <c r="J1716" t="s">
        <v>13769</v>
      </c>
      <c r="K1716" t="s">
        <v>13781</v>
      </c>
      <c r="L1716">
        <v>270103</v>
      </c>
      <c r="M1716" t="s">
        <v>13539</v>
      </c>
      <c r="N1716">
        <v>270103008</v>
      </c>
      <c r="O1716" t="s">
        <v>13734</v>
      </c>
      <c r="P1716">
        <v>0</v>
      </c>
      <c r="Q1716">
        <v>21821.442307428304</v>
      </c>
      <c r="R1716">
        <v>0</v>
      </c>
    </row>
    <row r="1717" spans="1:18" x14ac:dyDescent="0.25">
      <c r="A1717">
        <v>16</v>
      </c>
      <c r="B1717">
        <v>16101</v>
      </c>
      <c r="C1717" t="s">
        <v>789</v>
      </c>
      <c r="D1717" t="s">
        <v>2024</v>
      </c>
      <c r="E1717">
        <v>1</v>
      </c>
      <c r="F1717" t="s">
        <v>13826</v>
      </c>
      <c r="G1717">
        <v>1</v>
      </c>
      <c r="H1717" t="s">
        <v>8278</v>
      </c>
      <c r="I1717">
        <v>1</v>
      </c>
      <c r="J1717" t="s">
        <v>13769</v>
      </c>
      <c r="K1717" t="s">
        <v>13770</v>
      </c>
      <c r="L1717">
        <v>270103</v>
      </c>
      <c r="M1717" t="s">
        <v>13539</v>
      </c>
      <c r="N1717">
        <v>270103008</v>
      </c>
      <c r="O1717" t="s">
        <v>13734</v>
      </c>
      <c r="P1717">
        <v>0</v>
      </c>
      <c r="Q1717">
        <v>0</v>
      </c>
      <c r="R1717">
        <v>25635.562280594131</v>
      </c>
    </row>
    <row r="1718" spans="1:18" x14ac:dyDescent="0.25">
      <c r="A1718">
        <v>16</v>
      </c>
      <c r="B1718">
        <v>16101</v>
      </c>
      <c r="C1718" t="s">
        <v>789</v>
      </c>
      <c r="D1718" t="s">
        <v>2024</v>
      </c>
      <c r="E1718">
        <v>1</v>
      </c>
      <c r="F1718" t="s">
        <v>13826</v>
      </c>
      <c r="G1718">
        <v>1</v>
      </c>
      <c r="H1718" t="s">
        <v>8278</v>
      </c>
      <c r="I1718">
        <v>1</v>
      </c>
      <c r="J1718" t="s">
        <v>13769</v>
      </c>
      <c r="K1718" t="s">
        <v>13771</v>
      </c>
      <c r="L1718">
        <v>270103</v>
      </c>
      <c r="M1718" t="s">
        <v>13539</v>
      </c>
      <c r="N1718">
        <v>270103008</v>
      </c>
      <c r="O1718" t="s">
        <v>13734</v>
      </c>
      <c r="P1718">
        <v>0</v>
      </c>
      <c r="Q1718">
        <v>0</v>
      </c>
      <c r="R1718">
        <v>7960.7594893135119</v>
      </c>
    </row>
    <row r="1719" spans="1:18" x14ac:dyDescent="0.25">
      <c r="A1719">
        <v>16</v>
      </c>
      <c r="B1719">
        <v>16101</v>
      </c>
      <c r="C1719" t="s">
        <v>789</v>
      </c>
      <c r="D1719" t="s">
        <v>2024</v>
      </c>
      <c r="E1719">
        <v>2</v>
      </c>
      <c r="F1719" t="s">
        <v>13827</v>
      </c>
      <c r="G1719">
        <v>2</v>
      </c>
      <c r="H1719" t="s">
        <v>13773</v>
      </c>
      <c r="I1719">
        <v>1</v>
      </c>
      <c r="J1719" t="s">
        <v>13769</v>
      </c>
      <c r="K1719" t="s">
        <v>13774</v>
      </c>
      <c r="L1719">
        <v>270103</v>
      </c>
      <c r="M1719" t="s">
        <v>13539</v>
      </c>
      <c r="N1719">
        <v>270103008</v>
      </c>
      <c r="O1719" t="s">
        <v>13734</v>
      </c>
      <c r="P1719">
        <v>0</v>
      </c>
      <c r="Q1719">
        <v>0</v>
      </c>
      <c r="R1719">
        <v>22159.667075388872</v>
      </c>
    </row>
    <row r="1720" spans="1:18" x14ac:dyDescent="0.25">
      <c r="A1720">
        <v>16</v>
      </c>
      <c r="B1720">
        <v>16101</v>
      </c>
      <c r="C1720" t="s">
        <v>789</v>
      </c>
      <c r="D1720" t="s">
        <v>2024</v>
      </c>
      <c r="E1720">
        <v>2</v>
      </c>
      <c r="F1720" t="s">
        <v>13827</v>
      </c>
      <c r="G1720">
        <v>2</v>
      </c>
      <c r="H1720" t="s">
        <v>13773</v>
      </c>
      <c r="I1720">
        <v>1</v>
      </c>
      <c r="J1720" t="s">
        <v>13769</v>
      </c>
      <c r="K1720" t="s">
        <v>13775</v>
      </c>
      <c r="L1720">
        <v>270103</v>
      </c>
      <c r="M1720" t="s">
        <v>13539</v>
      </c>
      <c r="N1720">
        <v>270103008</v>
      </c>
      <c r="O1720" t="s">
        <v>13734</v>
      </c>
      <c r="P1720">
        <v>0</v>
      </c>
      <c r="Q1720">
        <v>0</v>
      </c>
      <c r="R1720">
        <v>11436.654694518795</v>
      </c>
    </row>
    <row r="1721" spans="1:18" x14ac:dyDescent="0.25">
      <c r="A1721">
        <v>16</v>
      </c>
      <c r="B1721">
        <v>16101</v>
      </c>
      <c r="C1721" t="s">
        <v>789</v>
      </c>
      <c r="D1721" t="s">
        <v>2024</v>
      </c>
      <c r="E1721">
        <v>3</v>
      </c>
      <c r="F1721" t="s">
        <v>13828</v>
      </c>
      <c r="G1721">
        <v>1</v>
      </c>
      <c r="H1721" t="s">
        <v>8278</v>
      </c>
      <c r="I1721">
        <v>1</v>
      </c>
      <c r="J1721" t="s">
        <v>13769</v>
      </c>
      <c r="K1721" t="s">
        <v>13777</v>
      </c>
      <c r="L1721">
        <v>270103</v>
      </c>
      <c r="M1721" t="s">
        <v>13539</v>
      </c>
      <c r="N1721">
        <v>270103008</v>
      </c>
      <c r="O1721" t="s">
        <v>13734</v>
      </c>
      <c r="P1721">
        <v>0</v>
      </c>
      <c r="Q1721">
        <v>0</v>
      </c>
      <c r="R1721">
        <v>32424.100311349204</v>
      </c>
    </row>
    <row r="1722" spans="1:18" x14ac:dyDescent="0.25">
      <c r="A1722">
        <v>16</v>
      </c>
      <c r="B1722">
        <v>16101</v>
      </c>
      <c r="C1722" t="s">
        <v>789</v>
      </c>
      <c r="D1722" t="s">
        <v>2024</v>
      </c>
      <c r="E1722">
        <v>3</v>
      </c>
      <c r="F1722" t="s">
        <v>13828</v>
      </c>
      <c r="G1722">
        <v>1</v>
      </c>
      <c r="H1722" t="s">
        <v>8278</v>
      </c>
      <c r="I1722">
        <v>1</v>
      </c>
      <c r="J1722" t="s">
        <v>13769</v>
      </c>
      <c r="K1722" t="s">
        <v>13778</v>
      </c>
      <c r="L1722">
        <v>270103</v>
      </c>
      <c r="M1722" t="s">
        <v>13539</v>
      </c>
      <c r="N1722">
        <v>270103008</v>
      </c>
      <c r="O1722" t="s">
        <v>13734</v>
      </c>
      <c r="P1722">
        <v>0</v>
      </c>
      <c r="Q1722">
        <v>0</v>
      </c>
      <c r="R1722">
        <v>1172.2214585584297</v>
      </c>
    </row>
    <row r="1723" spans="1:18" x14ac:dyDescent="0.25">
      <c r="A1723">
        <v>16</v>
      </c>
      <c r="B1723">
        <v>16101</v>
      </c>
      <c r="C1723" t="s">
        <v>789</v>
      </c>
      <c r="D1723" t="s">
        <v>2024</v>
      </c>
      <c r="E1723">
        <v>4</v>
      </c>
      <c r="F1723" t="s">
        <v>13829</v>
      </c>
      <c r="G1723">
        <v>1</v>
      </c>
      <c r="H1723" t="s">
        <v>8278</v>
      </c>
      <c r="I1723">
        <v>1</v>
      </c>
      <c r="J1723" t="s">
        <v>13769</v>
      </c>
      <c r="K1723" t="s">
        <v>13780</v>
      </c>
      <c r="L1723">
        <v>270103</v>
      </c>
      <c r="M1723" t="s">
        <v>13539</v>
      </c>
      <c r="N1723">
        <v>270103008</v>
      </c>
      <c r="O1723" t="s">
        <v>13734</v>
      </c>
      <c r="P1723">
        <v>0</v>
      </c>
      <c r="Q1723">
        <v>0</v>
      </c>
      <c r="R1723">
        <v>25866.30575902851</v>
      </c>
    </row>
    <row r="1724" spans="1:18" x14ac:dyDescent="0.25">
      <c r="A1724">
        <v>16</v>
      </c>
      <c r="B1724">
        <v>16101</v>
      </c>
      <c r="C1724" t="s">
        <v>789</v>
      </c>
      <c r="D1724" t="s">
        <v>2024</v>
      </c>
      <c r="E1724">
        <v>4</v>
      </c>
      <c r="F1724" t="s">
        <v>13829</v>
      </c>
      <c r="G1724">
        <v>1</v>
      </c>
      <c r="H1724" t="s">
        <v>8278</v>
      </c>
      <c r="I1724">
        <v>1</v>
      </c>
      <c r="J1724" t="s">
        <v>13769</v>
      </c>
      <c r="K1724" t="s">
        <v>13781</v>
      </c>
      <c r="L1724">
        <v>270103</v>
      </c>
      <c r="M1724" t="s">
        <v>13539</v>
      </c>
      <c r="N1724">
        <v>270103008</v>
      </c>
      <c r="O1724" t="s">
        <v>13734</v>
      </c>
      <c r="P1724">
        <v>0</v>
      </c>
      <c r="Q1724">
        <v>0</v>
      </c>
      <c r="R1724">
        <v>7730.0160108791315</v>
      </c>
    </row>
    <row r="1725" spans="1:18" x14ac:dyDescent="0.25">
      <c r="A1725">
        <v>16</v>
      </c>
      <c r="B1725">
        <v>16102</v>
      </c>
      <c r="C1725" t="s">
        <v>789</v>
      </c>
      <c r="D1725" t="s">
        <v>2027</v>
      </c>
      <c r="E1725">
        <v>1</v>
      </c>
      <c r="F1725" t="s">
        <v>13826</v>
      </c>
      <c r="G1725">
        <v>1</v>
      </c>
      <c r="H1725" t="s">
        <v>8278</v>
      </c>
      <c r="I1725">
        <v>1</v>
      </c>
      <c r="J1725" t="s">
        <v>13769</v>
      </c>
      <c r="K1725" t="s">
        <v>13770</v>
      </c>
      <c r="L1725">
        <v>270103</v>
      </c>
      <c r="M1725" t="s">
        <v>13539</v>
      </c>
      <c r="N1725">
        <v>270103008</v>
      </c>
      <c r="O1725" t="s">
        <v>13734</v>
      </c>
      <c r="P1725">
        <v>0</v>
      </c>
      <c r="Q1725">
        <v>0</v>
      </c>
      <c r="R1725">
        <v>37763.175327082157</v>
      </c>
    </row>
    <row r="1726" spans="1:18" x14ac:dyDescent="0.25">
      <c r="A1726">
        <v>16</v>
      </c>
      <c r="B1726">
        <v>16102</v>
      </c>
      <c r="C1726" t="s">
        <v>789</v>
      </c>
      <c r="D1726" t="s">
        <v>2027</v>
      </c>
      <c r="E1726">
        <v>1</v>
      </c>
      <c r="F1726" t="s">
        <v>13826</v>
      </c>
      <c r="G1726">
        <v>1</v>
      </c>
      <c r="H1726" t="s">
        <v>8278</v>
      </c>
      <c r="I1726">
        <v>1</v>
      </c>
      <c r="J1726" t="s">
        <v>13769</v>
      </c>
      <c r="K1726" t="s">
        <v>13771</v>
      </c>
      <c r="L1726">
        <v>270103</v>
      </c>
      <c r="M1726" t="s">
        <v>13539</v>
      </c>
      <c r="N1726">
        <v>270103008</v>
      </c>
      <c r="O1726" t="s">
        <v>13734</v>
      </c>
      <c r="P1726">
        <v>0</v>
      </c>
      <c r="Q1726">
        <v>0</v>
      </c>
      <c r="R1726">
        <v>3492.1864611499595</v>
      </c>
    </row>
    <row r="1727" spans="1:18" x14ac:dyDescent="0.25">
      <c r="A1727">
        <v>16</v>
      </c>
      <c r="B1727">
        <v>16102</v>
      </c>
      <c r="C1727" t="s">
        <v>789</v>
      </c>
      <c r="D1727" t="s">
        <v>2027</v>
      </c>
      <c r="E1727">
        <v>2</v>
      </c>
      <c r="F1727" t="s">
        <v>13827</v>
      </c>
      <c r="G1727">
        <v>2</v>
      </c>
      <c r="H1727" t="s">
        <v>13773</v>
      </c>
      <c r="I1727">
        <v>1</v>
      </c>
      <c r="J1727" t="s">
        <v>13769</v>
      </c>
      <c r="K1727" t="s">
        <v>13774</v>
      </c>
      <c r="L1727">
        <v>270103</v>
      </c>
      <c r="M1727" t="s">
        <v>13539</v>
      </c>
      <c r="N1727">
        <v>270103008</v>
      </c>
      <c r="O1727" t="s">
        <v>13734</v>
      </c>
      <c r="P1727">
        <v>0</v>
      </c>
      <c r="Q1727">
        <v>0</v>
      </c>
      <c r="R1727">
        <v>36229.137197299351</v>
      </c>
    </row>
    <row r="1728" spans="1:18" x14ac:dyDescent="0.25">
      <c r="A1728">
        <v>16</v>
      </c>
      <c r="B1728">
        <v>16102</v>
      </c>
      <c r="C1728" t="s">
        <v>789</v>
      </c>
      <c r="D1728" t="s">
        <v>2027</v>
      </c>
      <c r="E1728">
        <v>2</v>
      </c>
      <c r="F1728" t="s">
        <v>13827</v>
      </c>
      <c r="G1728">
        <v>2</v>
      </c>
      <c r="H1728" t="s">
        <v>13773</v>
      </c>
      <c r="I1728">
        <v>1</v>
      </c>
      <c r="J1728" t="s">
        <v>13769</v>
      </c>
      <c r="K1728" t="s">
        <v>13775</v>
      </c>
      <c r="L1728">
        <v>270103</v>
      </c>
      <c r="M1728" t="s">
        <v>13539</v>
      </c>
      <c r="N1728">
        <v>270103008</v>
      </c>
      <c r="O1728" t="s">
        <v>13734</v>
      </c>
      <c r="P1728">
        <v>0</v>
      </c>
      <c r="Q1728">
        <v>0</v>
      </c>
      <c r="R1728">
        <v>5026.2245909327703</v>
      </c>
    </row>
    <row r="1729" spans="1:18" x14ac:dyDescent="0.25">
      <c r="A1729">
        <v>16</v>
      </c>
      <c r="B1729">
        <v>16102</v>
      </c>
      <c r="C1729" t="s">
        <v>789</v>
      </c>
      <c r="D1729" t="s">
        <v>2027</v>
      </c>
      <c r="E1729">
        <v>3</v>
      </c>
      <c r="F1729" t="s">
        <v>13828</v>
      </c>
      <c r="G1729">
        <v>1</v>
      </c>
      <c r="H1729" t="s">
        <v>8278</v>
      </c>
      <c r="I1729">
        <v>1</v>
      </c>
      <c r="J1729" t="s">
        <v>13769</v>
      </c>
      <c r="K1729" t="s">
        <v>13777</v>
      </c>
      <c r="L1729">
        <v>270103</v>
      </c>
      <c r="M1729" t="s">
        <v>13539</v>
      </c>
      <c r="N1729">
        <v>270103008</v>
      </c>
      <c r="O1729" t="s">
        <v>13734</v>
      </c>
      <c r="P1729">
        <v>0</v>
      </c>
      <c r="Q1729">
        <v>0</v>
      </c>
      <c r="R1729">
        <v>41255.36178823212</v>
      </c>
    </row>
    <row r="1730" spans="1:18" x14ac:dyDescent="0.25">
      <c r="A1730">
        <v>16</v>
      </c>
      <c r="B1730">
        <v>16102</v>
      </c>
      <c r="C1730" t="s">
        <v>789</v>
      </c>
      <c r="D1730" t="s">
        <v>2027</v>
      </c>
      <c r="E1730">
        <v>4</v>
      </c>
      <c r="F1730" t="s">
        <v>13829</v>
      </c>
      <c r="G1730">
        <v>1</v>
      </c>
      <c r="H1730" t="s">
        <v>8278</v>
      </c>
      <c r="I1730">
        <v>1</v>
      </c>
      <c r="J1730" t="s">
        <v>13769</v>
      </c>
      <c r="K1730" t="s">
        <v>13780</v>
      </c>
      <c r="L1730">
        <v>270103</v>
      </c>
      <c r="M1730" t="s">
        <v>13539</v>
      </c>
      <c r="N1730">
        <v>270103008</v>
      </c>
      <c r="O1730" t="s">
        <v>13734</v>
      </c>
      <c r="P1730">
        <v>0</v>
      </c>
      <c r="Q1730">
        <v>0</v>
      </c>
      <c r="R1730">
        <v>37763.175327082157</v>
      </c>
    </row>
    <row r="1731" spans="1:18" x14ac:dyDescent="0.25">
      <c r="A1731">
        <v>16</v>
      </c>
      <c r="B1731">
        <v>16102</v>
      </c>
      <c r="C1731" t="s">
        <v>789</v>
      </c>
      <c r="D1731" t="s">
        <v>2027</v>
      </c>
      <c r="E1731">
        <v>4</v>
      </c>
      <c r="F1731" t="s">
        <v>13829</v>
      </c>
      <c r="G1731">
        <v>1</v>
      </c>
      <c r="H1731" t="s">
        <v>8278</v>
      </c>
      <c r="I1731">
        <v>1</v>
      </c>
      <c r="J1731" t="s">
        <v>13769</v>
      </c>
      <c r="K1731" t="s">
        <v>13781</v>
      </c>
      <c r="L1731">
        <v>270103</v>
      </c>
      <c r="M1731" t="s">
        <v>13539</v>
      </c>
      <c r="N1731">
        <v>270103008</v>
      </c>
      <c r="O1731" t="s">
        <v>13734</v>
      </c>
      <c r="P1731">
        <v>0</v>
      </c>
      <c r="Q1731">
        <v>0</v>
      </c>
      <c r="R1731">
        <v>3492.1864611499595</v>
      </c>
    </row>
    <row r="1732" spans="1:18" x14ac:dyDescent="0.25">
      <c r="A1732">
        <v>16</v>
      </c>
      <c r="B1732">
        <v>16103</v>
      </c>
      <c r="C1732" t="s">
        <v>789</v>
      </c>
      <c r="D1732" t="s">
        <v>2030</v>
      </c>
      <c r="E1732">
        <v>1</v>
      </c>
      <c r="F1732" t="s">
        <v>13826</v>
      </c>
      <c r="G1732">
        <v>1</v>
      </c>
      <c r="H1732" t="s">
        <v>8278</v>
      </c>
      <c r="I1732">
        <v>1</v>
      </c>
      <c r="J1732" t="s">
        <v>13769</v>
      </c>
      <c r="K1732" t="s">
        <v>13770</v>
      </c>
      <c r="L1732">
        <v>270103</v>
      </c>
      <c r="M1732" t="s">
        <v>13539</v>
      </c>
      <c r="N1732">
        <v>270103008</v>
      </c>
      <c r="O1732" t="s">
        <v>13734</v>
      </c>
      <c r="P1732">
        <v>0</v>
      </c>
      <c r="Q1732">
        <v>0</v>
      </c>
      <c r="R1732">
        <v>23082.54637757353</v>
      </c>
    </row>
    <row r="1733" spans="1:18" x14ac:dyDescent="0.25">
      <c r="A1733">
        <v>16</v>
      </c>
      <c r="B1733">
        <v>16103</v>
      </c>
      <c r="C1733" t="s">
        <v>789</v>
      </c>
      <c r="D1733" t="s">
        <v>2030</v>
      </c>
      <c r="E1733">
        <v>1</v>
      </c>
      <c r="F1733" t="s">
        <v>13826</v>
      </c>
      <c r="G1733">
        <v>1</v>
      </c>
      <c r="H1733" t="s">
        <v>8278</v>
      </c>
      <c r="I1733">
        <v>1</v>
      </c>
      <c r="J1733" t="s">
        <v>13769</v>
      </c>
      <c r="K1733" t="s">
        <v>13771</v>
      </c>
      <c r="L1733">
        <v>270103</v>
      </c>
      <c r="M1733" t="s">
        <v>13539</v>
      </c>
      <c r="N1733">
        <v>270103008</v>
      </c>
      <c r="O1733" t="s">
        <v>13734</v>
      </c>
      <c r="P1733">
        <v>0</v>
      </c>
      <c r="Q1733">
        <v>0</v>
      </c>
      <c r="R1733">
        <v>3780.4224695418743</v>
      </c>
    </row>
    <row r="1734" spans="1:18" x14ac:dyDescent="0.25">
      <c r="A1734">
        <v>16</v>
      </c>
      <c r="B1734">
        <v>16103</v>
      </c>
      <c r="C1734" t="s">
        <v>789</v>
      </c>
      <c r="D1734" t="s">
        <v>2030</v>
      </c>
      <c r="E1734">
        <v>2</v>
      </c>
      <c r="F1734" t="s">
        <v>13827</v>
      </c>
      <c r="G1734">
        <v>2</v>
      </c>
      <c r="H1734" t="s">
        <v>13773</v>
      </c>
      <c r="I1734">
        <v>1</v>
      </c>
      <c r="J1734" t="s">
        <v>13769</v>
      </c>
      <c r="K1734" t="s">
        <v>13774</v>
      </c>
      <c r="L1734">
        <v>270103</v>
      </c>
      <c r="M1734" t="s">
        <v>13539</v>
      </c>
      <c r="N1734">
        <v>270103008</v>
      </c>
      <c r="O1734" t="s">
        <v>13734</v>
      </c>
      <c r="P1734">
        <v>0</v>
      </c>
      <c r="Q1734">
        <v>0</v>
      </c>
      <c r="R1734">
        <v>18926.25475043909</v>
      </c>
    </row>
    <row r="1735" spans="1:18" x14ac:dyDescent="0.25">
      <c r="A1735">
        <v>16</v>
      </c>
      <c r="B1735">
        <v>16103</v>
      </c>
      <c r="C1735" t="s">
        <v>789</v>
      </c>
      <c r="D1735" t="s">
        <v>2030</v>
      </c>
      <c r="E1735">
        <v>2</v>
      </c>
      <c r="F1735" t="s">
        <v>13827</v>
      </c>
      <c r="G1735">
        <v>2</v>
      </c>
      <c r="H1735" t="s">
        <v>13773</v>
      </c>
      <c r="I1735">
        <v>1</v>
      </c>
      <c r="J1735" t="s">
        <v>13769</v>
      </c>
      <c r="K1735" t="s">
        <v>13775</v>
      </c>
      <c r="L1735">
        <v>270103</v>
      </c>
      <c r="M1735" t="s">
        <v>13539</v>
      </c>
      <c r="N1735">
        <v>270103008</v>
      </c>
      <c r="O1735" t="s">
        <v>13734</v>
      </c>
      <c r="P1735">
        <v>0</v>
      </c>
      <c r="Q1735">
        <v>0</v>
      </c>
      <c r="R1735">
        <v>7936.7140966763154</v>
      </c>
    </row>
    <row r="1736" spans="1:18" x14ac:dyDescent="0.25">
      <c r="A1736">
        <v>16</v>
      </c>
      <c r="B1736">
        <v>16103</v>
      </c>
      <c r="C1736" t="s">
        <v>789</v>
      </c>
      <c r="D1736" t="s">
        <v>2030</v>
      </c>
      <c r="E1736">
        <v>3</v>
      </c>
      <c r="F1736" t="s">
        <v>13828</v>
      </c>
      <c r="G1736">
        <v>1</v>
      </c>
      <c r="H1736" t="s">
        <v>8278</v>
      </c>
      <c r="I1736">
        <v>1</v>
      </c>
      <c r="J1736" t="s">
        <v>13769</v>
      </c>
      <c r="K1736" t="s">
        <v>13777</v>
      </c>
      <c r="L1736">
        <v>270103</v>
      </c>
      <c r="M1736" t="s">
        <v>13539</v>
      </c>
      <c r="N1736">
        <v>270103008</v>
      </c>
      <c r="O1736" t="s">
        <v>13734</v>
      </c>
      <c r="P1736">
        <v>0</v>
      </c>
      <c r="Q1736">
        <v>0</v>
      </c>
      <c r="R1736">
        <v>25883.967851855206</v>
      </c>
    </row>
    <row r="1737" spans="1:18" x14ac:dyDescent="0.25">
      <c r="A1737">
        <v>16</v>
      </c>
      <c r="B1737">
        <v>16103</v>
      </c>
      <c r="C1737" t="s">
        <v>789</v>
      </c>
      <c r="D1737" t="s">
        <v>2030</v>
      </c>
      <c r="E1737">
        <v>3</v>
      </c>
      <c r="F1737" t="s">
        <v>13828</v>
      </c>
      <c r="G1737">
        <v>1</v>
      </c>
      <c r="H1737" t="s">
        <v>8278</v>
      </c>
      <c r="I1737">
        <v>1</v>
      </c>
      <c r="J1737" t="s">
        <v>13769</v>
      </c>
      <c r="K1737" t="s">
        <v>13778</v>
      </c>
      <c r="L1737">
        <v>270103</v>
      </c>
      <c r="M1737" t="s">
        <v>13539</v>
      </c>
      <c r="N1737">
        <v>270103008</v>
      </c>
      <c r="O1737" t="s">
        <v>13734</v>
      </c>
      <c r="P1737">
        <v>0</v>
      </c>
      <c r="Q1737">
        <v>0</v>
      </c>
      <c r="R1737">
        <v>979.00099526019653</v>
      </c>
    </row>
    <row r="1738" spans="1:18" x14ac:dyDescent="0.25">
      <c r="A1738">
        <v>16</v>
      </c>
      <c r="B1738">
        <v>16103</v>
      </c>
      <c r="C1738" t="s">
        <v>789</v>
      </c>
      <c r="D1738" t="s">
        <v>2030</v>
      </c>
      <c r="E1738">
        <v>4</v>
      </c>
      <c r="F1738" t="s">
        <v>13829</v>
      </c>
      <c r="G1738">
        <v>1</v>
      </c>
      <c r="H1738" t="s">
        <v>8278</v>
      </c>
      <c r="I1738">
        <v>1</v>
      </c>
      <c r="J1738" t="s">
        <v>13769</v>
      </c>
      <c r="K1738" t="s">
        <v>13780</v>
      </c>
      <c r="L1738">
        <v>270103</v>
      </c>
      <c r="M1738" t="s">
        <v>13539</v>
      </c>
      <c r="N1738">
        <v>270103008</v>
      </c>
      <c r="O1738" t="s">
        <v>13734</v>
      </c>
      <c r="P1738">
        <v>0</v>
      </c>
      <c r="Q1738">
        <v>0</v>
      </c>
      <c r="R1738">
        <v>23082.54637757353</v>
      </c>
    </row>
    <row r="1739" spans="1:18" x14ac:dyDescent="0.25">
      <c r="A1739">
        <v>16</v>
      </c>
      <c r="B1739">
        <v>16103</v>
      </c>
      <c r="C1739" t="s">
        <v>789</v>
      </c>
      <c r="D1739" t="s">
        <v>2030</v>
      </c>
      <c r="E1739">
        <v>4</v>
      </c>
      <c r="F1739" t="s">
        <v>13829</v>
      </c>
      <c r="G1739">
        <v>1</v>
      </c>
      <c r="H1739" t="s">
        <v>8278</v>
      </c>
      <c r="I1739">
        <v>1</v>
      </c>
      <c r="J1739" t="s">
        <v>13769</v>
      </c>
      <c r="K1739" t="s">
        <v>13781</v>
      </c>
      <c r="L1739">
        <v>270103</v>
      </c>
      <c r="M1739" t="s">
        <v>13539</v>
      </c>
      <c r="N1739">
        <v>270103008</v>
      </c>
      <c r="O1739" t="s">
        <v>13734</v>
      </c>
      <c r="P1739">
        <v>0</v>
      </c>
      <c r="Q1739">
        <v>0</v>
      </c>
      <c r="R1739">
        <v>3780.4224695418743</v>
      </c>
    </row>
    <row r="1740" spans="1:18" x14ac:dyDescent="0.25">
      <c r="A1740">
        <v>16</v>
      </c>
      <c r="B1740">
        <v>16104</v>
      </c>
      <c r="C1740" t="s">
        <v>789</v>
      </c>
      <c r="D1740" t="s">
        <v>2033</v>
      </c>
      <c r="E1740">
        <v>1</v>
      </c>
      <c r="F1740" t="s">
        <v>13826</v>
      </c>
      <c r="G1740">
        <v>1</v>
      </c>
      <c r="H1740" t="s">
        <v>8278</v>
      </c>
      <c r="I1740">
        <v>1</v>
      </c>
      <c r="J1740" t="s">
        <v>13769</v>
      </c>
      <c r="K1740" t="s">
        <v>13770</v>
      </c>
      <c r="L1740">
        <v>270103</v>
      </c>
      <c r="M1740" t="s">
        <v>13539</v>
      </c>
      <c r="N1740">
        <v>270103008</v>
      </c>
      <c r="O1740" t="s">
        <v>13734</v>
      </c>
      <c r="P1740">
        <v>0</v>
      </c>
      <c r="Q1740">
        <v>0</v>
      </c>
      <c r="R1740">
        <v>19372.109318167277</v>
      </c>
    </row>
    <row r="1741" spans="1:18" x14ac:dyDescent="0.25">
      <c r="A1741">
        <v>16</v>
      </c>
      <c r="B1741">
        <v>16104</v>
      </c>
      <c r="C1741" t="s">
        <v>789</v>
      </c>
      <c r="D1741" t="s">
        <v>2033</v>
      </c>
      <c r="E1741">
        <v>1</v>
      </c>
      <c r="F1741" t="s">
        <v>13826</v>
      </c>
      <c r="G1741">
        <v>1</v>
      </c>
      <c r="H1741" t="s">
        <v>8278</v>
      </c>
      <c r="I1741">
        <v>1</v>
      </c>
      <c r="J1741" t="s">
        <v>13769</v>
      </c>
      <c r="K1741" t="s">
        <v>13771</v>
      </c>
      <c r="L1741">
        <v>270103</v>
      </c>
      <c r="M1741" t="s">
        <v>13539</v>
      </c>
      <c r="N1741">
        <v>270103008</v>
      </c>
      <c r="O1741" t="s">
        <v>13734</v>
      </c>
      <c r="P1741">
        <v>0</v>
      </c>
      <c r="Q1741">
        <v>0</v>
      </c>
      <c r="R1741">
        <v>10874.589967613951</v>
      </c>
    </row>
    <row r="1742" spans="1:18" x14ac:dyDescent="0.25">
      <c r="A1742">
        <v>16</v>
      </c>
      <c r="B1742">
        <v>16104</v>
      </c>
      <c r="C1742" t="s">
        <v>789</v>
      </c>
      <c r="D1742" t="s">
        <v>2033</v>
      </c>
      <c r="E1742">
        <v>2</v>
      </c>
      <c r="F1742" t="s">
        <v>13827</v>
      </c>
      <c r="G1742">
        <v>2</v>
      </c>
      <c r="H1742" t="s">
        <v>13773</v>
      </c>
      <c r="I1742">
        <v>1</v>
      </c>
      <c r="J1742" t="s">
        <v>13769</v>
      </c>
      <c r="K1742" t="s">
        <v>13774</v>
      </c>
      <c r="L1742">
        <v>270103</v>
      </c>
      <c r="M1742" t="s">
        <v>13539</v>
      </c>
      <c r="N1742">
        <v>270103008</v>
      </c>
      <c r="O1742" t="s">
        <v>13734</v>
      </c>
      <c r="P1742">
        <v>0</v>
      </c>
      <c r="Q1742">
        <v>0</v>
      </c>
      <c r="R1742">
        <v>16108.318469271933</v>
      </c>
    </row>
    <row r="1743" spans="1:18" x14ac:dyDescent="0.25">
      <c r="A1743">
        <v>16</v>
      </c>
      <c r="B1743">
        <v>16104</v>
      </c>
      <c r="C1743" t="s">
        <v>789</v>
      </c>
      <c r="D1743" t="s">
        <v>2033</v>
      </c>
      <c r="E1743">
        <v>2</v>
      </c>
      <c r="F1743" t="s">
        <v>13827</v>
      </c>
      <c r="G1743">
        <v>2</v>
      </c>
      <c r="H1743" t="s">
        <v>13773</v>
      </c>
      <c r="I1743">
        <v>1</v>
      </c>
      <c r="J1743" t="s">
        <v>13769</v>
      </c>
      <c r="K1743" t="s">
        <v>13775</v>
      </c>
      <c r="L1743">
        <v>270103</v>
      </c>
      <c r="M1743" t="s">
        <v>13539</v>
      </c>
      <c r="N1743">
        <v>270103008</v>
      </c>
      <c r="O1743" t="s">
        <v>13734</v>
      </c>
      <c r="P1743">
        <v>0</v>
      </c>
      <c r="Q1743">
        <v>0</v>
      </c>
      <c r="R1743">
        <v>14138.380816509298</v>
      </c>
    </row>
    <row r="1744" spans="1:18" x14ac:dyDescent="0.25">
      <c r="A1744">
        <v>16</v>
      </c>
      <c r="B1744">
        <v>16104</v>
      </c>
      <c r="C1744" t="s">
        <v>789</v>
      </c>
      <c r="D1744" t="s">
        <v>2033</v>
      </c>
      <c r="E1744">
        <v>3</v>
      </c>
      <c r="F1744" t="s">
        <v>13828</v>
      </c>
      <c r="G1744">
        <v>1</v>
      </c>
      <c r="H1744" t="s">
        <v>8278</v>
      </c>
      <c r="I1744">
        <v>1</v>
      </c>
      <c r="J1744" t="s">
        <v>13769</v>
      </c>
      <c r="K1744" t="s">
        <v>13777</v>
      </c>
      <c r="L1744">
        <v>270103</v>
      </c>
      <c r="M1744" t="s">
        <v>13539</v>
      </c>
      <c r="N1744">
        <v>270103008</v>
      </c>
      <c r="O1744" t="s">
        <v>13734</v>
      </c>
      <c r="P1744">
        <v>0</v>
      </c>
      <c r="Q1744">
        <v>0</v>
      </c>
      <c r="R1744">
        <v>22635.900167062631</v>
      </c>
    </row>
    <row r="1745" spans="1:18" x14ac:dyDescent="0.25">
      <c r="A1745">
        <v>16</v>
      </c>
      <c r="B1745">
        <v>16104</v>
      </c>
      <c r="C1745" t="s">
        <v>789</v>
      </c>
      <c r="D1745" t="s">
        <v>2033</v>
      </c>
      <c r="E1745">
        <v>3</v>
      </c>
      <c r="F1745" t="s">
        <v>13828</v>
      </c>
      <c r="G1745">
        <v>1</v>
      </c>
      <c r="H1745" t="s">
        <v>8278</v>
      </c>
      <c r="I1745">
        <v>1</v>
      </c>
      <c r="J1745" t="s">
        <v>13769</v>
      </c>
      <c r="K1745" t="s">
        <v>13778</v>
      </c>
      <c r="L1745">
        <v>270103</v>
      </c>
      <c r="M1745" t="s">
        <v>13539</v>
      </c>
      <c r="N1745">
        <v>270103008</v>
      </c>
      <c r="O1745" t="s">
        <v>13734</v>
      </c>
      <c r="P1745">
        <v>0</v>
      </c>
      <c r="Q1745">
        <v>0</v>
      </c>
      <c r="R1745">
        <v>7610.7991187186008</v>
      </c>
    </row>
    <row r="1746" spans="1:18" x14ac:dyDescent="0.25">
      <c r="A1746">
        <v>16</v>
      </c>
      <c r="B1746">
        <v>16104</v>
      </c>
      <c r="C1746" t="s">
        <v>789</v>
      </c>
      <c r="D1746" t="s">
        <v>2033</v>
      </c>
      <c r="E1746">
        <v>4</v>
      </c>
      <c r="F1746" t="s">
        <v>13829</v>
      </c>
      <c r="G1746">
        <v>1</v>
      </c>
      <c r="H1746" t="s">
        <v>8278</v>
      </c>
      <c r="I1746">
        <v>1</v>
      </c>
      <c r="J1746" t="s">
        <v>13769</v>
      </c>
      <c r="K1746" t="s">
        <v>13780</v>
      </c>
      <c r="L1746">
        <v>270103</v>
      </c>
      <c r="M1746" t="s">
        <v>13539</v>
      </c>
      <c r="N1746">
        <v>270103008</v>
      </c>
      <c r="O1746" t="s">
        <v>13734</v>
      </c>
      <c r="P1746">
        <v>0</v>
      </c>
      <c r="Q1746">
        <v>0</v>
      </c>
      <c r="R1746">
        <v>19372.109318167277</v>
      </c>
    </row>
    <row r="1747" spans="1:18" x14ac:dyDescent="0.25">
      <c r="A1747">
        <v>16</v>
      </c>
      <c r="B1747">
        <v>16104</v>
      </c>
      <c r="C1747" t="s">
        <v>789</v>
      </c>
      <c r="D1747" t="s">
        <v>2033</v>
      </c>
      <c r="E1747">
        <v>4</v>
      </c>
      <c r="F1747" t="s">
        <v>13829</v>
      </c>
      <c r="G1747">
        <v>1</v>
      </c>
      <c r="H1747" t="s">
        <v>8278</v>
      </c>
      <c r="I1747">
        <v>1</v>
      </c>
      <c r="J1747" t="s">
        <v>13769</v>
      </c>
      <c r="K1747" t="s">
        <v>13781</v>
      </c>
      <c r="L1747">
        <v>270103</v>
      </c>
      <c r="M1747" t="s">
        <v>13539</v>
      </c>
      <c r="N1747">
        <v>270103008</v>
      </c>
      <c r="O1747" t="s">
        <v>13734</v>
      </c>
      <c r="P1747">
        <v>0</v>
      </c>
      <c r="Q1747">
        <v>0</v>
      </c>
      <c r="R1747">
        <v>10874.589967613951</v>
      </c>
    </row>
    <row r="1748" spans="1:18" x14ac:dyDescent="0.25">
      <c r="A1748">
        <v>16</v>
      </c>
      <c r="B1748">
        <v>16105</v>
      </c>
      <c r="C1748" t="s">
        <v>789</v>
      </c>
      <c r="D1748" t="s">
        <v>2036</v>
      </c>
      <c r="E1748">
        <v>1</v>
      </c>
      <c r="F1748" t="s">
        <v>13826</v>
      </c>
      <c r="G1748">
        <v>1</v>
      </c>
      <c r="H1748" t="s">
        <v>8278</v>
      </c>
      <c r="I1748">
        <v>1</v>
      </c>
      <c r="J1748" t="s">
        <v>13769</v>
      </c>
      <c r="K1748" t="s">
        <v>13770</v>
      </c>
      <c r="L1748">
        <v>270103</v>
      </c>
      <c r="M1748" t="s">
        <v>13539</v>
      </c>
      <c r="N1748">
        <v>270103008</v>
      </c>
      <c r="O1748" t="s">
        <v>13734</v>
      </c>
      <c r="P1748">
        <v>0</v>
      </c>
      <c r="Q1748">
        <v>0</v>
      </c>
      <c r="R1748">
        <v>4659.7518613584016</v>
      </c>
    </row>
    <row r="1749" spans="1:18" x14ac:dyDescent="0.25">
      <c r="A1749">
        <v>16</v>
      </c>
      <c r="B1749">
        <v>16105</v>
      </c>
      <c r="C1749" t="s">
        <v>789</v>
      </c>
      <c r="D1749" t="s">
        <v>2036</v>
      </c>
      <c r="E1749">
        <v>1</v>
      </c>
      <c r="F1749" t="s">
        <v>13826</v>
      </c>
      <c r="G1749">
        <v>1</v>
      </c>
      <c r="H1749" t="s">
        <v>8278</v>
      </c>
      <c r="I1749">
        <v>1</v>
      </c>
      <c r="J1749" t="s">
        <v>13769</v>
      </c>
      <c r="K1749" t="s">
        <v>13771</v>
      </c>
      <c r="L1749">
        <v>270103</v>
      </c>
      <c r="M1749" t="s">
        <v>13539</v>
      </c>
      <c r="N1749">
        <v>270103008</v>
      </c>
      <c r="O1749" t="s">
        <v>13734</v>
      </c>
      <c r="P1749">
        <v>0</v>
      </c>
      <c r="Q1749">
        <v>0</v>
      </c>
      <c r="R1749">
        <v>12264.618021497778</v>
      </c>
    </row>
    <row r="1750" spans="1:18" x14ac:dyDescent="0.25">
      <c r="A1750">
        <v>16</v>
      </c>
      <c r="B1750">
        <v>16105</v>
      </c>
      <c r="C1750" t="s">
        <v>789</v>
      </c>
      <c r="D1750" t="s">
        <v>2036</v>
      </c>
      <c r="E1750">
        <v>2</v>
      </c>
      <c r="F1750" t="s">
        <v>13827</v>
      </c>
      <c r="G1750">
        <v>2</v>
      </c>
      <c r="H1750" t="s">
        <v>13773</v>
      </c>
      <c r="I1750">
        <v>1</v>
      </c>
      <c r="J1750" t="s">
        <v>13769</v>
      </c>
      <c r="K1750" t="s">
        <v>13775</v>
      </c>
      <c r="L1750">
        <v>270103</v>
      </c>
      <c r="M1750" t="s">
        <v>13539</v>
      </c>
      <c r="N1750">
        <v>270103008</v>
      </c>
      <c r="O1750" t="s">
        <v>13734</v>
      </c>
      <c r="P1750">
        <v>0</v>
      </c>
      <c r="Q1750">
        <v>0</v>
      </c>
      <c r="R1750">
        <v>16924.369882856179</v>
      </c>
    </row>
    <row r="1751" spans="1:18" x14ac:dyDescent="0.25">
      <c r="A1751">
        <v>16</v>
      </c>
      <c r="B1751">
        <v>16105</v>
      </c>
      <c r="C1751" t="s">
        <v>789</v>
      </c>
      <c r="D1751" t="s">
        <v>2036</v>
      </c>
      <c r="E1751">
        <v>3</v>
      </c>
      <c r="F1751" t="s">
        <v>13828</v>
      </c>
      <c r="G1751">
        <v>1</v>
      </c>
      <c r="H1751" t="s">
        <v>8278</v>
      </c>
      <c r="I1751">
        <v>1</v>
      </c>
      <c r="J1751" t="s">
        <v>13769</v>
      </c>
      <c r="K1751" t="s">
        <v>13777</v>
      </c>
      <c r="L1751">
        <v>270103</v>
      </c>
      <c r="M1751" t="s">
        <v>13539</v>
      </c>
      <c r="N1751">
        <v>270103008</v>
      </c>
      <c r="O1751" t="s">
        <v>13734</v>
      </c>
      <c r="P1751">
        <v>0</v>
      </c>
      <c r="Q1751">
        <v>0</v>
      </c>
      <c r="R1751">
        <v>16924.369882856179</v>
      </c>
    </row>
    <row r="1752" spans="1:18" x14ac:dyDescent="0.25">
      <c r="A1752">
        <v>16</v>
      </c>
      <c r="B1752">
        <v>16105</v>
      </c>
      <c r="C1752" t="s">
        <v>789</v>
      </c>
      <c r="D1752" t="s">
        <v>2036</v>
      </c>
      <c r="E1752">
        <v>4</v>
      </c>
      <c r="F1752" t="s">
        <v>13829</v>
      </c>
      <c r="G1752">
        <v>1</v>
      </c>
      <c r="H1752" t="s">
        <v>8278</v>
      </c>
      <c r="I1752">
        <v>1</v>
      </c>
      <c r="J1752" t="s">
        <v>13769</v>
      </c>
      <c r="K1752" t="s">
        <v>13780</v>
      </c>
      <c r="L1752">
        <v>270103</v>
      </c>
      <c r="M1752" t="s">
        <v>13539</v>
      </c>
      <c r="N1752">
        <v>270103008</v>
      </c>
      <c r="O1752" t="s">
        <v>13734</v>
      </c>
      <c r="P1752">
        <v>0</v>
      </c>
      <c r="Q1752">
        <v>0</v>
      </c>
      <c r="R1752">
        <v>4659.7518613584016</v>
      </c>
    </row>
    <row r="1753" spans="1:18" x14ac:dyDescent="0.25">
      <c r="A1753">
        <v>16</v>
      </c>
      <c r="B1753">
        <v>16105</v>
      </c>
      <c r="C1753" t="s">
        <v>789</v>
      </c>
      <c r="D1753" t="s">
        <v>2036</v>
      </c>
      <c r="E1753">
        <v>4</v>
      </c>
      <c r="F1753" t="s">
        <v>13829</v>
      </c>
      <c r="G1753">
        <v>1</v>
      </c>
      <c r="H1753" t="s">
        <v>8278</v>
      </c>
      <c r="I1753">
        <v>1</v>
      </c>
      <c r="J1753" t="s">
        <v>13769</v>
      </c>
      <c r="K1753" t="s">
        <v>13781</v>
      </c>
      <c r="L1753">
        <v>270103</v>
      </c>
      <c r="M1753" t="s">
        <v>13539</v>
      </c>
      <c r="N1753">
        <v>270103008</v>
      </c>
      <c r="O1753" t="s">
        <v>13734</v>
      </c>
      <c r="P1753">
        <v>0</v>
      </c>
      <c r="Q1753">
        <v>0</v>
      </c>
      <c r="R1753">
        <v>12264.618021497778</v>
      </c>
    </row>
    <row r="1754" spans="1:18" x14ac:dyDescent="0.25">
      <c r="A1754">
        <v>16</v>
      </c>
      <c r="B1754">
        <v>16106</v>
      </c>
      <c r="C1754" t="s">
        <v>789</v>
      </c>
      <c r="D1754" t="s">
        <v>2039</v>
      </c>
      <c r="E1754">
        <v>1</v>
      </c>
      <c r="F1754" t="s">
        <v>13826</v>
      </c>
      <c r="G1754">
        <v>1</v>
      </c>
      <c r="H1754" t="s">
        <v>8278</v>
      </c>
      <c r="I1754">
        <v>1</v>
      </c>
      <c r="J1754" t="s">
        <v>13769</v>
      </c>
      <c r="K1754" t="s">
        <v>13770</v>
      </c>
      <c r="L1754">
        <v>270103</v>
      </c>
      <c r="M1754" t="s">
        <v>13539</v>
      </c>
      <c r="N1754">
        <v>270103008</v>
      </c>
      <c r="O1754" t="s">
        <v>13734</v>
      </c>
      <c r="P1754">
        <v>0</v>
      </c>
      <c r="Q1754">
        <v>0</v>
      </c>
      <c r="R1754">
        <v>19000.971678261234</v>
      </c>
    </row>
    <row r="1755" spans="1:18" x14ac:dyDescent="0.25">
      <c r="A1755">
        <v>16</v>
      </c>
      <c r="B1755">
        <v>16106</v>
      </c>
      <c r="C1755" t="s">
        <v>789</v>
      </c>
      <c r="D1755" t="s">
        <v>2039</v>
      </c>
      <c r="E1755">
        <v>1</v>
      </c>
      <c r="F1755" t="s">
        <v>13826</v>
      </c>
      <c r="G1755">
        <v>1</v>
      </c>
      <c r="H1755" t="s">
        <v>8278</v>
      </c>
      <c r="I1755">
        <v>1</v>
      </c>
      <c r="J1755" t="s">
        <v>13769</v>
      </c>
      <c r="K1755" t="s">
        <v>13771</v>
      </c>
      <c r="L1755">
        <v>270103</v>
      </c>
      <c r="M1755" t="s">
        <v>13539</v>
      </c>
      <c r="N1755">
        <v>270103008</v>
      </c>
      <c r="O1755" t="s">
        <v>13734</v>
      </c>
      <c r="P1755">
        <v>0</v>
      </c>
      <c r="Q1755">
        <v>0</v>
      </c>
      <c r="R1755">
        <v>6902.3569023569025</v>
      </c>
    </row>
    <row r="1756" spans="1:18" x14ac:dyDescent="0.25">
      <c r="A1756">
        <v>16</v>
      </c>
      <c r="B1756">
        <v>16106</v>
      </c>
      <c r="C1756" t="s">
        <v>789</v>
      </c>
      <c r="D1756" t="s">
        <v>2039</v>
      </c>
      <c r="E1756">
        <v>2</v>
      </c>
      <c r="F1756" t="s">
        <v>13827</v>
      </c>
      <c r="G1756">
        <v>2</v>
      </c>
      <c r="H1756" t="s">
        <v>13773</v>
      </c>
      <c r="I1756">
        <v>1</v>
      </c>
      <c r="J1756" t="s">
        <v>13769</v>
      </c>
      <c r="K1756" t="s">
        <v>13774</v>
      </c>
      <c r="L1756">
        <v>270103</v>
      </c>
      <c r="M1756" t="s">
        <v>13539</v>
      </c>
      <c r="N1756">
        <v>270103008</v>
      </c>
      <c r="O1756" t="s">
        <v>13734</v>
      </c>
      <c r="P1756">
        <v>0</v>
      </c>
      <c r="Q1756">
        <v>0</v>
      </c>
      <c r="R1756">
        <v>19000.971678261234</v>
      </c>
    </row>
    <row r="1757" spans="1:18" x14ac:dyDescent="0.25">
      <c r="A1757">
        <v>16</v>
      </c>
      <c r="B1757">
        <v>16106</v>
      </c>
      <c r="C1757" t="s">
        <v>789</v>
      </c>
      <c r="D1757" t="s">
        <v>2039</v>
      </c>
      <c r="E1757">
        <v>2</v>
      </c>
      <c r="F1757" t="s">
        <v>13827</v>
      </c>
      <c r="G1757">
        <v>2</v>
      </c>
      <c r="H1757" t="s">
        <v>13773</v>
      </c>
      <c r="I1757">
        <v>1</v>
      </c>
      <c r="J1757" t="s">
        <v>13769</v>
      </c>
      <c r="K1757" t="s">
        <v>13775</v>
      </c>
      <c r="L1757">
        <v>270103</v>
      </c>
      <c r="M1757" t="s">
        <v>13539</v>
      </c>
      <c r="N1757">
        <v>270103008</v>
      </c>
      <c r="O1757" t="s">
        <v>13734</v>
      </c>
      <c r="P1757">
        <v>0</v>
      </c>
      <c r="Q1757">
        <v>0</v>
      </c>
      <c r="R1757">
        <v>6902.3569023569025</v>
      </c>
    </row>
    <row r="1758" spans="1:18" x14ac:dyDescent="0.25">
      <c r="A1758">
        <v>16</v>
      </c>
      <c r="B1758">
        <v>16106</v>
      </c>
      <c r="C1758" t="s">
        <v>789</v>
      </c>
      <c r="D1758" t="s">
        <v>2039</v>
      </c>
      <c r="E1758">
        <v>3</v>
      </c>
      <c r="F1758" t="s">
        <v>13828</v>
      </c>
      <c r="G1758">
        <v>1</v>
      </c>
      <c r="H1758" t="s">
        <v>8278</v>
      </c>
      <c r="I1758">
        <v>1</v>
      </c>
      <c r="J1758" t="s">
        <v>13769</v>
      </c>
      <c r="K1758" t="s">
        <v>13777</v>
      </c>
      <c r="L1758">
        <v>270103</v>
      </c>
      <c r="M1758" t="s">
        <v>13539</v>
      </c>
      <c r="N1758">
        <v>270103008</v>
      </c>
      <c r="O1758" t="s">
        <v>13734</v>
      </c>
      <c r="P1758">
        <v>0</v>
      </c>
      <c r="Q1758">
        <v>0</v>
      </c>
      <c r="R1758">
        <v>19000.971678261234</v>
      </c>
    </row>
    <row r="1759" spans="1:18" x14ac:dyDescent="0.25">
      <c r="A1759">
        <v>16</v>
      </c>
      <c r="B1759">
        <v>16106</v>
      </c>
      <c r="C1759" t="s">
        <v>789</v>
      </c>
      <c r="D1759" t="s">
        <v>2039</v>
      </c>
      <c r="E1759">
        <v>3</v>
      </c>
      <c r="F1759" t="s">
        <v>13828</v>
      </c>
      <c r="G1759">
        <v>1</v>
      </c>
      <c r="H1759" t="s">
        <v>8278</v>
      </c>
      <c r="I1759">
        <v>1</v>
      </c>
      <c r="J1759" t="s">
        <v>13769</v>
      </c>
      <c r="K1759" t="s">
        <v>13778</v>
      </c>
      <c r="L1759">
        <v>270103</v>
      </c>
      <c r="M1759" t="s">
        <v>13539</v>
      </c>
      <c r="N1759">
        <v>270103008</v>
      </c>
      <c r="O1759" t="s">
        <v>13734</v>
      </c>
      <c r="P1759">
        <v>0</v>
      </c>
      <c r="Q1759">
        <v>0</v>
      </c>
      <c r="R1759">
        <v>6902.3569023569025</v>
      </c>
    </row>
    <row r="1760" spans="1:18" x14ac:dyDescent="0.25">
      <c r="A1760">
        <v>16</v>
      </c>
      <c r="B1760">
        <v>16106</v>
      </c>
      <c r="C1760" t="s">
        <v>789</v>
      </c>
      <c r="D1760" t="s">
        <v>2039</v>
      </c>
      <c r="E1760">
        <v>4</v>
      </c>
      <c r="F1760" t="s">
        <v>13829</v>
      </c>
      <c r="G1760">
        <v>1</v>
      </c>
      <c r="H1760" t="s">
        <v>8278</v>
      </c>
      <c r="I1760">
        <v>1</v>
      </c>
      <c r="J1760" t="s">
        <v>13769</v>
      </c>
      <c r="K1760" t="s">
        <v>13780</v>
      </c>
      <c r="L1760">
        <v>270103</v>
      </c>
      <c r="M1760" t="s">
        <v>13539</v>
      </c>
      <c r="N1760">
        <v>270103008</v>
      </c>
      <c r="O1760" t="s">
        <v>13734</v>
      </c>
      <c r="P1760">
        <v>0</v>
      </c>
      <c r="Q1760">
        <v>0</v>
      </c>
      <c r="R1760">
        <v>19000.971678261234</v>
      </c>
    </row>
    <row r="1761" spans="1:18" x14ac:dyDescent="0.25">
      <c r="A1761">
        <v>16</v>
      </c>
      <c r="B1761">
        <v>16106</v>
      </c>
      <c r="C1761" t="s">
        <v>789</v>
      </c>
      <c r="D1761" t="s">
        <v>2039</v>
      </c>
      <c r="E1761">
        <v>4</v>
      </c>
      <c r="F1761" t="s">
        <v>13829</v>
      </c>
      <c r="G1761">
        <v>1</v>
      </c>
      <c r="H1761" t="s">
        <v>8278</v>
      </c>
      <c r="I1761">
        <v>1</v>
      </c>
      <c r="J1761" t="s">
        <v>13769</v>
      </c>
      <c r="K1761" t="s">
        <v>13781</v>
      </c>
      <c r="L1761">
        <v>270103</v>
      </c>
      <c r="M1761" t="s">
        <v>13539</v>
      </c>
      <c r="N1761">
        <v>270103008</v>
      </c>
      <c r="O1761" t="s">
        <v>13734</v>
      </c>
      <c r="P1761">
        <v>0</v>
      </c>
      <c r="Q1761">
        <v>0</v>
      </c>
      <c r="R1761">
        <v>6902.3569023569025</v>
      </c>
    </row>
    <row r="1762" spans="1:18" x14ac:dyDescent="0.25">
      <c r="A1762">
        <v>16</v>
      </c>
      <c r="B1762">
        <v>16108</v>
      </c>
      <c r="C1762" t="s">
        <v>789</v>
      </c>
      <c r="D1762" t="s">
        <v>2045</v>
      </c>
      <c r="E1762">
        <v>1</v>
      </c>
      <c r="F1762" t="s">
        <v>13826</v>
      </c>
      <c r="G1762">
        <v>1</v>
      </c>
      <c r="H1762" t="s">
        <v>8278</v>
      </c>
      <c r="I1762">
        <v>1</v>
      </c>
      <c r="J1762" t="s">
        <v>13769</v>
      </c>
      <c r="K1762" t="s">
        <v>13770</v>
      </c>
      <c r="L1762">
        <v>270103</v>
      </c>
      <c r="M1762" t="s">
        <v>13539</v>
      </c>
      <c r="N1762">
        <v>270103008</v>
      </c>
      <c r="O1762" t="s">
        <v>13734</v>
      </c>
      <c r="P1762">
        <v>0</v>
      </c>
      <c r="Q1762">
        <v>0</v>
      </c>
      <c r="R1762">
        <v>35224.830283052383</v>
      </c>
    </row>
    <row r="1763" spans="1:18" x14ac:dyDescent="0.25">
      <c r="A1763">
        <v>16</v>
      </c>
      <c r="B1763">
        <v>16108</v>
      </c>
      <c r="C1763" t="s">
        <v>789</v>
      </c>
      <c r="D1763" t="s">
        <v>2045</v>
      </c>
      <c r="E1763">
        <v>1</v>
      </c>
      <c r="F1763" t="s">
        <v>13826</v>
      </c>
      <c r="G1763">
        <v>1</v>
      </c>
      <c r="H1763" t="s">
        <v>8278</v>
      </c>
      <c r="I1763">
        <v>1</v>
      </c>
      <c r="J1763" t="s">
        <v>13769</v>
      </c>
      <c r="K1763" t="s">
        <v>13771</v>
      </c>
      <c r="L1763">
        <v>270103</v>
      </c>
      <c r="M1763" t="s">
        <v>13539</v>
      </c>
      <c r="N1763">
        <v>270103008</v>
      </c>
      <c r="O1763" t="s">
        <v>13734</v>
      </c>
      <c r="P1763">
        <v>0</v>
      </c>
      <c r="Q1763">
        <v>0</v>
      </c>
      <c r="R1763">
        <v>3370.5644247438586</v>
      </c>
    </row>
    <row r="1764" spans="1:18" x14ac:dyDescent="0.25">
      <c r="A1764">
        <v>16</v>
      </c>
      <c r="B1764">
        <v>16108</v>
      </c>
      <c r="C1764" t="s">
        <v>789</v>
      </c>
      <c r="D1764" t="s">
        <v>2045</v>
      </c>
      <c r="E1764">
        <v>2</v>
      </c>
      <c r="F1764" t="s">
        <v>13827</v>
      </c>
      <c r="G1764">
        <v>2</v>
      </c>
      <c r="H1764" t="s">
        <v>13773</v>
      </c>
      <c r="I1764">
        <v>1</v>
      </c>
      <c r="J1764" t="s">
        <v>13769</v>
      </c>
      <c r="K1764" t="s">
        <v>13774</v>
      </c>
      <c r="L1764">
        <v>270103</v>
      </c>
      <c r="M1764" t="s">
        <v>13539</v>
      </c>
      <c r="N1764">
        <v>270103008</v>
      </c>
      <c r="O1764" t="s">
        <v>13734</v>
      </c>
      <c r="P1764">
        <v>0</v>
      </c>
      <c r="Q1764">
        <v>0</v>
      </c>
      <c r="R1764">
        <v>33846.365633733614</v>
      </c>
    </row>
    <row r="1765" spans="1:18" x14ac:dyDescent="0.25">
      <c r="A1765">
        <v>16</v>
      </c>
      <c r="B1765">
        <v>16108</v>
      </c>
      <c r="C1765" t="s">
        <v>789</v>
      </c>
      <c r="D1765" t="s">
        <v>2045</v>
      </c>
      <c r="E1765">
        <v>2</v>
      </c>
      <c r="F1765" t="s">
        <v>13827</v>
      </c>
      <c r="G1765">
        <v>2</v>
      </c>
      <c r="H1765" t="s">
        <v>13773</v>
      </c>
      <c r="I1765">
        <v>1</v>
      </c>
      <c r="J1765" t="s">
        <v>13769</v>
      </c>
      <c r="K1765" t="s">
        <v>13775</v>
      </c>
      <c r="L1765">
        <v>270103</v>
      </c>
      <c r="M1765" t="s">
        <v>13539</v>
      </c>
      <c r="N1765">
        <v>270103008</v>
      </c>
      <c r="O1765" t="s">
        <v>13734</v>
      </c>
      <c r="P1765">
        <v>0</v>
      </c>
      <c r="Q1765">
        <v>0</v>
      </c>
      <c r="R1765">
        <v>4749.0290740626278</v>
      </c>
    </row>
    <row r="1766" spans="1:18" x14ac:dyDescent="0.25">
      <c r="A1766">
        <v>16</v>
      </c>
      <c r="B1766">
        <v>16108</v>
      </c>
      <c r="C1766" t="s">
        <v>789</v>
      </c>
      <c r="D1766" t="s">
        <v>2045</v>
      </c>
      <c r="E1766">
        <v>3</v>
      </c>
      <c r="F1766" t="s">
        <v>13828</v>
      </c>
      <c r="G1766">
        <v>1</v>
      </c>
      <c r="H1766" t="s">
        <v>8278</v>
      </c>
      <c r="I1766">
        <v>1</v>
      </c>
      <c r="J1766" t="s">
        <v>13769</v>
      </c>
      <c r="K1766" t="s">
        <v>13777</v>
      </c>
      <c r="L1766">
        <v>270103</v>
      </c>
      <c r="M1766" t="s">
        <v>13539</v>
      </c>
      <c r="N1766">
        <v>270103008</v>
      </c>
      <c r="O1766" t="s">
        <v>13734</v>
      </c>
      <c r="P1766">
        <v>0</v>
      </c>
      <c r="Q1766">
        <v>0</v>
      </c>
      <c r="R1766">
        <v>35224.830283052383</v>
      </c>
    </row>
    <row r="1767" spans="1:18" x14ac:dyDescent="0.25">
      <c r="A1767">
        <v>16</v>
      </c>
      <c r="B1767">
        <v>16108</v>
      </c>
      <c r="C1767" t="s">
        <v>789</v>
      </c>
      <c r="D1767" t="s">
        <v>2045</v>
      </c>
      <c r="E1767">
        <v>3</v>
      </c>
      <c r="F1767" t="s">
        <v>13828</v>
      </c>
      <c r="G1767">
        <v>1</v>
      </c>
      <c r="H1767" t="s">
        <v>8278</v>
      </c>
      <c r="I1767">
        <v>1</v>
      </c>
      <c r="J1767" t="s">
        <v>13769</v>
      </c>
      <c r="K1767" t="s">
        <v>13778</v>
      </c>
      <c r="L1767">
        <v>270103</v>
      </c>
      <c r="M1767" t="s">
        <v>13539</v>
      </c>
      <c r="N1767">
        <v>270103008</v>
      </c>
      <c r="O1767" t="s">
        <v>13734</v>
      </c>
      <c r="P1767">
        <v>0</v>
      </c>
      <c r="Q1767">
        <v>0</v>
      </c>
      <c r="R1767">
        <v>3370.5644247438586</v>
      </c>
    </row>
    <row r="1768" spans="1:18" x14ac:dyDescent="0.25">
      <c r="A1768">
        <v>16</v>
      </c>
      <c r="B1768">
        <v>16108</v>
      </c>
      <c r="C1768" t="s">
        <v>789</v>
      </c>
      <c r="D1768" t="s">
        <v>2045</v>
      </c>
      <c r="E1768">
        <v>4</v>
      </c>
      <c r="F1768" t="s">
        <v>13829</v>
      </c>
      <c r="G1768">
        <v>1</v>
      </c>
      <c r="H1768" t="s">
        <v>8278</v>
      </c>
      <c r="I1768">
        <v>1</v>
      </c>
      <c r="J1768" t="s">
        <v>13769</v>
      </c>
      <c r="K1768" t="s">
        <v>13780</v>
      </c>
      <c r="L1768">
        <v>270103</v>
      </c>
      <c r="M1768" t="s">
        <v>13539</v>
      </c>
      <c r="N1768">
        <v>270103008</v>
      </c>
      <c r="O1768" t="s">
        <v>13734</v>
      </c>
      <c r="P1768">
        <v>0</v>
      </c>
      <c r="Q1768">
        <v>0</v>
      </c>
      <c r="R1768">
        <v>38595.394707796237</v>
      </c>
    </row>
    <row r="1769" spans="1:18" x14ac:dyDescent="0.25">
      <c r="A1769">
        <v>16</v>
      </c>
      <c r="B1769">
        <v>16203</v>
      </c>
      <c r="C1769" t="s">
        <v>789</v>
      </c>
      <c r="D1769" t="s">
        <v>2057</v>
      </c>
      <c r="E1769">
        <v>1</v>
      </c>
      <c r="F1769" t="s">
        <v>13826</v>
      </c>
      <c r="G1769">
        <v>1</v>
      </c>
      <c r="H1769" t="s">
        <v>8278</v>
      </c>
      <c r="I1769">
        <v>1</v>
      </c>
      <c r="J1769" t="s">
        <v>13769</v>
      </c>
      <c r="K1769" t="s">
        <v>13770</v>
      </c>
      <c r="L1769">
        <v>270103</v>
      </c>
      <c r="M1769" t="s">
        <v>13539</v>
      </c>
      <c r="N1769">
        <v>270103008</v>
      </c>
      <c r="O1769" t="s">
        <v>13734</v>
      </c>
      <c r="P1769">
        <v>0</v>
      </c>
      <c r="Q1769">
        <v>0</v>
      </c>
      <c r="R1769">
        <v>13529.331928184936</v>
      </c>
    </row>
    <row r="1770" spans="1:18" x14ac:dyDescent="0.25">
      <c r="A1770">
        <v>16</v>
      </c>
      <c r="B1770">
        <v>16203</v>
      </c>
      <c r="C1770" t="s">
        <v>789</v>
      </c>
      <c r="D1770" t="s">
        <v>2057</v>
      </c>
      <c r="E1770">
        <v>1</v>
      </c>
      <c r="F1770" t="s">
        <v>13826</v>
      </c>
      <c r="G1770">
        <v>1</v>
      </c>
      <c r="H1770" t="s">
        <v>8278</v>
      </c>
      <c r="I1770">
        <v>1</v>
      </c>
      <c r="J1770" t="s">
        <v>13769</v>
      </c>
      <c r="K1770" t="s">
        <v>13771</v>
      </c>
      <c r="L1770">
        <v>270103</v>
      </c>
      <c r="M1770" t="s">
        <v>13539</v>
      </c>
      <c r="N1770">
        <v>270103008</v>
      </c>
      <c r="O1770" t="s">
        <v>13734</v>
      </c>
      <c r="P1770">
        <v>0</v>
      </c>
      <c r="Q1770">
        <v>0</v>
      </c>
      <c r="R1770">
        <v>4081.139150538776</v>
      </c>
    </row>
    <row r="1771" spans="1:18" x14ac:dyDescent="0.25">
      <c r="A1771">
        <v>16</v>
      </c>
      <c r="B1771">
        <v>16203</v>
      </c>
      <c r="C1771" t="s">
        <v>789</v>
      </c>
      <c r="D1771" t="s">
        <v>2057</v>
      </c>
      <c r="E1771">
        <v>2</v>
      </c>
      <c r="F1771" t="s">
        <v>13827</v>
      </c>
      <c r="G1771">
        <v>2</v>
      </c>
      <c r="H1771" t="s">
        <v>13773</v>
      </c>
      <c r="I1771">
        <v>1</v>
      </c>
      <c r="J1771" t="s">
        <v>13769</v>
      </c>
      <c r="K1771" t="s">
        <v>13774</v>
      </c>
      <c r="L1771">
        <v>270103</v>
      </c>
      <c r="M1771" t="s">
        <v>13539</v>
      </c>
      <c r="N1771">
        <v>270103008</v>
      </c>
      <c r="O1771" t="s">
        <v>13734</v>
      </c>
      <c r="P1771">
        <v>0</v>
      </c>
      <c r="Q1771">
        <v>0</v>
      </c>
      <c r="R1771">
        <v>12168.952211338676</v>
      </c>
    </row>
    <row r="1772" spans="1:18" x14ac:dyDescent="0.25">
      <c r="A1772">
        <v>16</v>
      </c>
      <c r="B1772">
        <v>16203</v>
      </c>
      <c r="C1772" t="s">
        <v>789</v>
      </c>
      <c r="D1772" t="s">
        <v>2057</v>
      </c>
      <c r="E1772">
        <v>2</v>
      </c>
      <c r="F1772" t="s">
        <v>13827</v>
      </c>
      <c r="G1772">
        <v>2</v>
      </c>
      <c r="H1772" t="s">
        <v>13773</v>
      </c>
      <c r="I1772">
        <v>1</v>
      </c>
      <c r="J1772" t="s">
        <v>13769</v>
      </c>
      <c r="K1772" t="s">
        <v>13775</v>
      </c>
      <c r="L1772">
        <v>270103</v>
      </c>
      <c r="M1772" t="s">
        <v>13539</v>
      </c>
      <c r="N1772">
        <v>270103008</v>
      </c>
      <c r="O1772" t="s">
        <v>13734</v>
      </c>
      <c r="P1772">
        <v>0</v>
      </c>
      <c r="Q1772">
        <v>0</v>
      </c>
      <c r="R1772">
        <v>5441.5188673850353</v>
      </c>
    </row>
    <row r="1773" spans="1:18" x14ac:dyDescent="0.25">
      <c r="A1773">
        <v>16</v>
      </c>
      <c r="B1773">
        <v>16203</v>
      </c>
      <c r="C1773" t="s">
        <v>789</v>
      </c>
      <c r="D1773" t="s">
        <v>2057</v>
      </c>
      <c r="E1773">
        <v>3</v>
      </c>
      <c r="F1773" t="s">
        <v>13828</v>
      </c>
      <c r="G1773">
        <v>1</v>
      </c>
      <c r="H1773" t="s">
        <v>8278</v>
      </c>
      <c r="I1773">
        <v>1</v>
      </c>
      <c r="J1773" t="s">
        <v>13769</v>
      </c>
      <c r="K1773" t="s">
        <v>13777</v>
      </c>
      <c r="L1773">
        <v>270103</v>
      </c>
      <c r="M1773" t="s">
        <v>13539</v>
      </c>
      <c r="N1773">
        <v>270103008</v>
      </c>
      <c r="O1773" t="s">
        <v>13734</v>
      </c>
      <c r="P1773">
        <v>0</v>
      </c>
      <c r="Q1773">
        <v>0</v>
      </c>
      <c r="R1773">
        <v>17610.471078723713</v>
      </c>
    </row>
    <row r="1774" spans="1:18" x14ac:dyDescent="0.25">
      <c r="A1774">
        <v>16</v>
      </c>
      <c r="B1774">
        <v>16203</v>
      </c>
      <c r="C1774" t="s">
        <v>789</v>
      </c>
      <c r="D1774" t="s">
        <v>2057</v>
      </c>
      <c r="E1774">
        <v>4</v>
      </c>
      <c r="F1774" t="s">
        <v>13829</v>
      </c>
      <c r="G1774">
        <v>1</v>
      </c>
      <c r="H1774" t="s">
        <v>8278</v>
      </c>
      <c r="I1774">
        <v>1</v>
      </c>
      <c r="J1774" t="s">
        <v>13769</v>
      </c>
      <c r="K1774" t="s">
        <v>13780</v>
      </c>
      <c r="L1774">
        <v>270103</v>
      </c>
      <c r="M1774" t="s">
        <v>13539</v>
      </c>
      <c r="N1774">
        <v>270103008</v>
      </c>
      <c r="O1774" t="s">
        <v>13734</v>
      </c>
      <c r="P1774">
        <v>0</v>
      </c>
      <c r="Q1774">
        <v>0</v>
      </c>
      <c r="R1774">
        <v>13529.331928184936</v>
      </c>
    </row>
    <row r="1775" spans="1:18" x14ac:dyDescent="0.25">
      <c r="A1775">
        <v>16</v>
      </c>
      <c r="B1775">
        <v>16203</v>
      </c>
      <c r="C1775" t="s">
        <v>789</v>
      </c>
      <c r="D1775" t="s">
        <v>2057</v>
      </c>
      <c r="E1775">
        <v>4</v>
      </c>
      <c r="F1775" t="s">
        <v>13829</v>
      </c>
      <c r="G1775">
        <v>1</v>
      </c>
      <c r="H1775" t="s">
        <v>8278</v>
      </c>
      <c r="I1775">
        <v>1</v>
      </c>
      <c r="J1775" t="s">
        <v>13769</v>
      </c>
      <c r="K1775" t="s">
        <v>13781</v>
      </c>
      <c r="L1775">
        <v>270103</v>
      </c>
      <c r="M1775" t="s">
        <v>13539</v>
      </c>
      <c r="N1775">
        <v>270103008</v>
      </c>
      <c r="O1775" t="s">
        <v>13734</v>
      </c>
      <c r="P1775">
        <v>0</v>
      </c>
      <c r="Q1775">
        <v>0</v>
      </c>
      <c r="R1775">
        <v>4081.139150538776</v>
      </c>
    </row>
    <row r="1776" spans="1:18" x14ac:dyDescent="0.25">
      <c r="A1776">
        <v>16</v>
      </c>
      <c r="B1776">
        <v>16301</v>
      </c>
      <c r="C1776" t="s">
        <v>789</v>
      </c>
      <c r="D1776" t="s">
        <v>2072</v>
      </c>
      <c r="E1776">
        <v>1</v>
      </c>
      <c r="F1776" t="s">
        <v>13826</v>
      </c>
      <c r="G1776">
        <v>1</v>
      </c>
      <c r="H1776" t="s">
        <v>8278</v>
      </c>
      <c r="I1776">
        <v>1</v>
      </c>
      <c r="J1776" t="s">
        <v>13769</v>
      </c>
      <c r="K1776" t="s">
        <v>13770</v>
      </c>
      <c r="L1776">
        <v>270103</v>
      </c>
      <c r="M1776" t="s">
        <v>13539</v>
      </c>
      <c r="N1776">
        <v>270103008</v>
      </c>
      <c r="O1776" t="s">
        <v>13734</v>
      </c>
      <c r="P1776">
        <v>0</v>
      </c>
      <c r="Q1776">
        <v>0</v>
      </c>
      <c r="R1776">
        <v>14268.442659889493</v>
      </c>
    </row>
    <row r="1777" spans="1:18" x14ac:dyDescent="0.25">
      <c r="A1777">
        <v>16</v>
      </c>
      <c r="B1777">
        <v>16301</v>
      </c>
      <c r="C1777" t="s">
        <v>789</v>
      </c>
      <c r="D1777" t="s">
        <v>2072</v>
      </c>
      <c r="E1777">
        <v>1</v>
      </c>
      <c r="F1777" t="s">
        <v>13826</v>
      </c>
      <c r="G1777">
        <v>1</v>
      </c>
      <c r="H1777" t="s">
        <v>8278</v>
      </c>
      <c r="I1777">
        <v>1</v>
      </c>
      <c r="J1777" t="s">
        <v>13769</v>
      </c>
      <c r="K1777" t="s">
        <v>13771</v>
      </c>
      <c r="L1777">
        <v>270103</v>
      </c>
      <c r="M1777" t="s">
        <v>13539</v>
      </c>
      <c r="N1777">
        <v>270103008</v>
      </c>
      <c r="O1777" t="s">
        <v>13734</v>
      </c>
      <c r="P1777">
        <v>0</v>
      </c>
      <c r="Q1777">
        <v>0</v>
      </c>
      <c r="R1777">
        <v>5336.0753743652867</v>
      </c>
    </row>
    <row r="1778" spans="1:18" x14ac:dyDescent="0.25">
      <c r="A1778">
        <v>16</v>
      </c>
      <c r="B1778">
        <v>16301</v>
      </c>
      <c r="C1778" t="s">
        <v>789</v>
      </c>
      <c r="D1778" t="s">
        <v>2072</v>
      </c>
      <c r="E1778">
        <v>2</v>
      </c>
      <c r="F1778" t="s">
        <v>13827</v>
      </c>
      <c r="G1778">
        <v>2</v>
      </c>
      <c r="H1778" t="s">
        <v>13773</v>
      </c>
      <c r="I1778">
        <v>1</v>
      </c>
      <c r="J1778" t="s">
        <v>13769</v>
      </c>
      <c r="K1778" t="s">
        <v>13774</v>
      </c>
      <c r="L1778">
        <v>270103</v>
      </c>
      <c r="M1778" t="s">
        <v>13539</v>
      </c>
      <c r="N1778">
        <v>270103008</v>
      </c>
      <c r="O1778" t="s">
        <v>13734</v>
      </c>
      <c r="P1778">
        <v>0</v>
      </c>
      <c r="Q1778">
        <v>0</v>
      </c>
      <c r="R1778">
        <v>9049.9459509533444</v>
      </c>
    </row>
    <row r="1779" spans="1:18" x14ac:dyDescent="0.25">
      <c r="A1779">
        <v>16</v>
      </c>
      <c r="B1779">
        <v>16301</v>
      </c>
      <c r="C1779" t="s">
        <v>789</v>
      </c>
      <c r="D1779" t="s">
        <v>2072</v>
      </c>
      <c r="E1779">
        <v>2</v>
      </c>
      <c r="F1779" t="s">
        <v>13827</v>
      </c>
      <c r="G1779">
        <v>2</v>
      </c>
      <c r="H1779" t="s">
        <v>13773</v>
      </c>
      <c r="I1779">
        <v>1</v>
      </c>
      <c r="J1779" t="s">
        <v>13769</v>
      </c>
      <c r="K1779" t="s">
        <v>13775</v>
      </c>
      <c r="L1779">
        <v>270103</v>
      </c>
      <c r="M1779" t="s">
        <v>13539</v>
      </c>
      <c r="N1779">
        <v>270103008</v>
      </c>
      <c r="O1779" t="s">
        <v>13734</v>
      </c>
      <c r="P1779">
        <v>0</v>
      </c>
      <c r="Q1779">
        <v>0</v>
      </c>
      <c r="R1779">
        <v>10554.572083301444</v>
      </c>
    </row>
    <row r="1780" spans="1:18" x14ac:dyDescent="0.25">
      <c r="A1780">
        <v>16</v>
      </c>
      <c r="B1780">
        <v>16301</v>
      </c>
      <c r="C1780" t="s">
        <v>789</v>
      </c>
      <c r="D1780" t="s">
        <v>2072</v>
      </c>
      <c r="E1780">
        <v>3</v>
      </c>
      <c r="F1780" t="s">
        <v>13828</v>
      </c>
      <c r="G1780">
        <v>1</v>
      </c>
      <c r="H1780" t="s">
        <v>8278</v>
      </c>
      <c r="I1780">
        <v>1</v>
      </c>
      <c r="J1780" t="s">
        <v>13769</v>
      </c>
      <c r="K1780" t="s">
        <v>13777</v>
      </c>
      <c r="L1780">
        <v>270103</v>
      </c>
      <c r="M1780" t="s">
        <v>13539</v>
      </c>
      <c r="N1780">
        <v>270103008</v>
      </c>
      <c r="O1780" t="s">
        <v>13734</v>
      </c>
      <c r="P1780">
        <v>0</v>
      </c>
      <c r="Q1780">
        <v>0</v>
      </c>
      <c r="R1780">
        <v>18608.424330974143</v>
      </c>
    </row>
    <row r="1781" spans="1:18" x14ac:dyDescent="0.25">
      <c r="A1781">
        <v>16</v>
      </c>
      <c r="B1781">
        <v>16301</v>
      </c>
      <c r="C1781" t="s">
        <v>789</v>
      </c>
      <c r="D1781" t="s">
        <v>2072</v>
      </c>
      <c r="E1781">
        <v>3</v>
      </c>
      <c r="F1781" t="s">
        <v>13828</v>
      </c>
      <c r="G1781">
        <v>1</v>
      </c>
      <c r="H1781" t="s">
        <v>8278</v>
      </c>
      <c r="I1781">
        <v>1</v>
      </c>
      <c r="J1781" t="s">
        <v>13769</v>
      </c>
      <c r="K1781" t="s">
        <v>13778</v>
      </c>
      <c r="L1781">
        <v>270103</v>
      </c>
      <c r="M1781" t="s">
        <v>13539</v>
      </c>
      <c r="N1781">
        <v>270103008</v>
      </c>
      <c r="O1781" t="s">
        <v>13734</v>
      </c>
      <c r="P1781">
        <v>0</v>
      </c>
      <c r="Q1781">
        <v>0</v>
      </c>
      <c r="R1781">
        <v>996.09370328062823</v>
      </c>
    </row>
    <row r="1782" spans="1:18" x14ac:dyDescent="0.25">
      <c r="A1782">
        <v>16</v>
      </c>
      <c r="B1782">
        <v>16301</v>
      </c>
      <c r="C1782" t="s">
        <v>789</v>
      </c>
      <c r="D1782" t="s">
        <v>2072</v>
      </c>
      <c r="E1782">
        <v>4</v>
      </c>
      <c r="F1782" t="s">
        <v>13829</v>
      </c>
      <c r="G1782">
        <v>1</v>
      </c>
      <c r="H1782" t="s">
        <v>8278</v>
      </c>
      <c r="I1782">
        <v>1</v>
      </c>
      <c r="J1782" t="s">
        <v>13769</v>
      </c>
      <c r="K1782" t="s">
        <v>13780</v>
      </c>
      <c r="L1782">
        <v>270103</v>
      </c>
      <c r="M1782" t="s">
        <v>13539</v>
      </c>
      <c r="N1782">
        <v>270103008</v>
      </c>
      <c r="O1782" t="s">
        <v>13734</v>
      </c>
      <c r="P1782">
        <v>0</v>
      </c>
      <c r="Q1782">
        <v>0</v>
      </c>
      <c r="R1782">
        <v>14857.162468370378</v>
      </c>
    </row>
    <row r="1783" spans="1:18" x14ac:dyDescent="0.25">
      <c r="A1783">
        <v>16</v>
      </c>
      <c r="B1783">
        <v>16301</v>
      </c>
      <c r="C1783" t="s">
        <v>789</v>
      </c>
      <c r="D1783" t="s">
        <v>2072</v>
      </c>
      <c r="E1783">
        <v>4</v>
      </c>
      <c r="F1783" t="s">
        <v>13829</v>
      </c>
      <c r="G1783">
        <v>1</v>
      </c>
      <c r="H1783" t="s">
        <v>8278</v>
      </c>
      <c r="I1783">
        <v>1</v>
      </c>
      <c r="J1783" t="s">
        <v>13769</v>
      </c>
      <c r="K1783" t="s">
        <v>13781</v>
      </c>
      <c r="L1783">
        <v>270103</v>
      </c>
      <c r="M1783" t="s">
        <v>13539</v>
      </c>
      <c r="N1783">
        <v>270103008</v>
      </c>
      <c r="O1783" t="s">
        <v>13734</v>
      </c>
      <c r="P1783">
        <v>0</v>
      </c>
      <c r="Q1783">
        <v>0</v>
      </c>
      <c r="R1783">
        <v>4747.3555658844025</v>
      </c>
    </row>
    <row r="1784" spans="1:18" x14ac:dyDescent="0.25">
      <c r="A1784">
        <v>16</v>
      </c>
      <c r="B1784">
        <v>16302</v>
      </c>
      <c r="C1784" t="s">
        <v>789</v>
      </c>
      <c r="D1784" t="s">
        <v>2075</v>
      </c>
      <c r="E1784">
        <v>1</v>
      </c>
      <c r="F1784" t="s">
        <v>13826</v>
      </c>
      <c r="G1784">
        <v>1</v>
      </c>
      <c r="H1784" t="s">
        <v>8278</v>
      </c>
      <c r="I1784">
        <v>1</v>
      </c>
      <c r="J1784" t="s">
        <v>13769</v>
      </c>
      <c r="K1784" t="s">
        <v>13770</v>
      </c>
      <c r="L1784">
        <v>270103</v>
      </c>
      <c r="M1784" t="s">
        <v>13539</v>
      </c>
      <c r="N1784">
        <v>270103008</v>
      </c>
      <c r="O1784" t="s">
        <v>13734</v>
      </c>
      <c r="P1784">
        <v>0</v>
      </c>
      <c r="Q1784">
        <v>0</v>
      </c>
      <c r="R1784">
        <v>18824.469868848249</v>
      </c>
    </row>
    <row r="1785" spans="1:18" x14ac:dyDescent="0.25">
      <c r="A1785">
        <v>16</v>
      </c>
      <c r="B1785">
        <v>16302</v>
      </c>
      <c r="C1785" t="s">
        <v>789</v>
      </c>
      <c r="D1785" t="s">
        <v>2075</v>
      </c>
      <c r="E1785">
        <v>2</v>
      </c>
      <c r="F1785" t="s">
        <v>13827</v>
      </c>
      <c r="G1785">
        <v>2</v>
      </c>
      <c r="H1785" t="s">
        <v>13773</v>
      </c>
      <c r="I1785">
        <v>1</v>
      </c>
      <c r="J1785" t="s">
        <v>13769</v>
      </c>
      <c r="K1785" t="s">
        <v>13774</v>
      </c>
      <c r="L1785">
        <v>270103</v>
      </c>
      <c r="M1785" t="s">
        <v>13539</v>
      </c>
      <c r="N1785">
        <v>270103008</v>
      </c>
      <c r="O1785" t="s">
        <v>13734</v>
      </c>
      <c r="P1785">
        <v>0</v>
      </c>
      <c r="Q1785">
        <v>0</v>
      </c>
      <c r="R1785">
        <v>18016.871760292295</v>
      </c>
    </row>
    <row r="1786" spans="1:18" x14ac:dyDescent="0.25">
      <c r="A1786">
        <v>16</v>
      </c>
      <c r="B1786">
        <v>16302</v>
      </c>
      <c r="C1786" t="s">
        <v>789</v>
      </c>
      <c r="D1786" t="s">
        <v>2075</v>
      </c>
      <c r="E1786">
        <v>2</v>
      </c>
      <c r="F1786" t="s">
        <v>13827</v>
      </c>
      <c r="G1786">
        <v>2</v>
      </c>
      <c r="H1786" t="s">
        <v>13773</v>
      </c>
      <c r="I1786">
        <v>1</v>
      </c>
      <c r="J1786" t="s">
        <v>13769</v>
      </c>
      <c r="K1786" t="s">
        <v>13775</v>
      </c>
      <c r="L1786">
        <v>270103</v>
      </c>
      <c r="M1786" t="s">
        <v>13539</v>
      </c>
      <c r="N1786">
        <v>270103008</v>
      </c>
      <c r="O1786" t="s">
        <v>13734</v>
      </c>
      <c r="P1786">
        <v>0</v>
      </c>
      <c r="Q1786">
        <v>0</v>
      </c>
      <c r="R1786">
        <v>807.59810855595526</v>
      </c>
    </row>
    <row r="1787" spans="1:18" x14ac:dyDescent="0.25">
      <c r="A1787">
        <v>16</v>
      </c>
      <c r="B1787">
        <v>16302</v>
      </c>
      <c r="C1787" t="s">
        <v>789</v>
      </c>
      <c r="D1787" t="s">
        <v>2075</v>
      </c>
      <c r="E1787">
        <v>3</v>
      </c>
      <c r="F1787" t="s">
        <v>13828</v>
      </c>
      <c r="G1787">
        <v>1</v>
      </c>
      <c r="H1787" t="s">
        <v>8278</v>
      </c>
      <c r="I1787">
        <v>1</v>
      </c>
      <c r="J1787" t="s">
        <v>13769</v>
      </c>
      <c r="K1787" t="s">
        <v>13777</v>
      </c>
      <c r="L1787">
        <v>270103</v>
      </c>
      <c r="M1787" t="s">
        <v>13539</v>
      </c>
      <c r="N1787">
        <v>270103008</v>
      </c>
      <c r="O1787" t="s">
        <v>13734</v>
      </c>
      <c r="P1787">
        <v>0</v>
      </c>
      <c r="Q1787">
        <v>0</v>
      </c>
      <c r="R1787">
        <v>18824.469868848249</v>
      </c>
    </row>
    <row r="1788" spans="1:18" x14ac:dyDescent="0.25">
      <c r="A1788">
        <v>16</v>
      </c>
      <c r="B1788">
        <v>16302</v>
      </c>
      <c r="C1788" t="s">
        <v>789</v>
      </c>
      <c r="D1788" t="s">
        <v>2075</v>
      </c>
      <c r="E1788">
        <v>4</v>
      </c>
      <c r="F1788" t="s">
        <v>13829</v>
      </c>
      <c r="G1788">
        <v>1</v>
      </c>
      <c r="H1788" t="s">
        <v>8278</v>
      </c>
      <c r="I1788">
        <v>1</v>
      </c>
      <c r="J1788" t="s">
        <v>13769</v>
      </c>
      <c r="K1788" t="s">
        <v>13780</v>
      </c>
      <c r="L1788">
        <v>270103</v>
      </c>
      <c r="M1788" t="s">
        <v>13539</v>
      </c>
      <c r="N1788">
        <v>270103008</v>
      </c>
      <c r="O1788" t="s">
        <v>13734</v>
      </c>
      <c r="P1788">
        <v>0</v>
      </c>
      <c r="Q1788">
        <v>0</v>
      </c>
      <c r="R1788">
        <v>18824.469868848249</v>
      </c>
    </row>
    <row r="1789" spans="1:18" x14ac:dyDescent="0.25">
      <c r="A1789">
        <v>16</v>
      </c>
      <c r="B1789">
        <v>16305</v>
      </c>
      <c r="C1789" t="s">
        <v>789</v>
      </c>
      <c r="D1789" t="s">
        <v>2084</v>
      </c>
      <c r="E1789">
        <v>1</v>
      </c>
      <c r="F1789" t="s">
        <v>13826</v>
      </c>
      <c r="G1789">
        <v>1</v>
      </c>
      <c r="H1789" t="s">
        <v>8278</v>
      </c>
      <c r="I1789">
        <v>1</v>
      </c>
      <c r="J1789" t="s">
        <v>13769</v>
      </c>
      <c r="K1789" t="s">
        <v>13770</v>
      </c>
      <c r="L1789">
        <v>270103</v>
      </c>
      <c r="M1789" t="s">
        <v>13539</v>
      </c>
      <c r="N1789">
        <v>270103008</v>
      </c>
      <c r="O1789" t="s">
        <v>13734</v>
      </c>
      <c r="P1789">
        <v>0</v>
      </c>
      <c r="Q1789">
        <v>0</v>
      </c>
      <c r="R1789">
        <v>12850.041222016591</v>
      </c>
    </row>
    <row r="1790" spans="1:18" x14ac:dyDescent="0.25">
      <c r="A1790">
        <v>16</v>
      </c>
      <c r="B1790">
        <v>16305</v>
      </c>
      <c r="C1790" t="s">
        <v>789</v>
      </c>
      <c r="D1790" t="s">
        <v>2084</v>
      </c>
      <c r="E1790">
        <v>2</v>
      </c>
      <c r="F1790" t="s">
        <v>13827</v>
      </c>
      <c r="G1790">
        <v>2</v>
      </c>
      <c r="H1790" t="s">
        <v>13773</v>
      </c>
      <c r="I1790">
        <v>1</v>
      </c>
      <c r="J1790" t="s">
        <v>13769</v>
      </c>
      <c r="K1790" t="s">
        <v>13774</v>
      </c>
      <c r="L1790">
        <v>270103</v>
      </c>
      <c r="M1790" t="s">
        <v>13539</v>
      </c>
      <c r="N1790">
        <v>270103008</v>
      </c>
      <c r="O1790" t="s">
        <v>13734</v>
      </c>
      <c r="P1790">
        <v>0</v>
      </c>
      <c r="Q1790">
        <v>0</v>
      </c>
      <c r="R1790">
        <v>12850.041222016591</v>
      </c>
    </row>
    <row r="1791" spans="1:18" x14ac:dyDescent="0.25">
      <c r="A1791">
        <v>16</v>
      </c>
      <c r="B1791">
        <v>16305</v>
      </c>
      <c r="C1791" t="s">
        <v>789</v>
      </c>
      <c r="D1791" t="s">
        <v>2084</v>
      </c>
      <c r="E1791">
        <v>3</v>
      </c>
      <c r="F1791" t="s">
        <v>13828</v>
      </c>
      <c r="G1791">
        <v>1</v>
      </c>
      <c r="H1791" t="s">
        <v>8278</v>
      </c>
      <c r="I1791">
        <v>1</v>
      </c>
      <c r="J1791" t="s">
        <v>13769</v>
      </c>
      <c r="K1791" t="s">
        <v>13777</v>
      </c>
      <c r="L1791">
        <v>270103</v>
      </c>
      <c r="M1791" t="s">
        <v>13539</v>
      </c>
      <c r="N1791">
        <v>270103008</v>
      </c>
      <c r="O1791" t="s">
        <v>13734</v>
      </c>
      <c r="P1791">
        <v>0</v>
      </c>
      <c r="Q1791">
        <v>0</v>
      </c>
      <c r="R1791">
        <v>12850.041222016591</v>
      </c>
    </row>
    <row r="1792" spans="1:18" x14ac:dyDescent="0.25">
      <c r="A1792">
        <v>16</v>
      </c>
      <c r="B1792">
        <v>16305</v>
      </c>
      <c r="C1792" t="s">
        <v>789</v>
      </c>
      <c r="D1792" t="s">
        <v>2084</v>
      </c>
      <c r="E1792">
        <v>4</v>
      </c>
      <c r="F1792" t="s">
        <v>13829</v>
      </c>
      <c r="G1792">
        <v>1</v>
      </c>
      <c r="H1792" t="s">
        <v>8278</v>
      </c>
      <c r="I1792">
        <v>1</v>
      </c>
      <c r="J1792" t="s">
        <v>13769</v>
      </c>
      <c r="K1792" t="s">
        <v>13780</v>
      </c>
      <c r="L1792">
        <v>270103</v>
      </c>
      <c r="M1792" t="s">
        <v>13539</v>
      </c>
      <c r="N1792">
        <v>270103008</v>
      </c>
      <c r="O1792" t="s">
        <v>13734</v>
      </c>
      <c r="P1792">
        <v>0</v>
      </c>
      <c r="Q1792">
        <v>0</v>
      </c>
      <c r="R1792">
        <v>12850.041222016591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7"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13756</v>
      </c>
      <c r="B5" t="s">
        <v>10660</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4" sqref="B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13729</v>
      </c>
      <c r="J269" s="1" t="s">
        <v>13730</v>
      </c>
      <c r="K269" s="1" t="s">
        <v>13731</v>
      </c>
      <c r="L269" s="1" t="s">
        <v>13732</v>
      </c>
      <c r="M269" s="1" t="s">
        <v>13733</v>
      </c>
    </row>
    <row r="270" spans="1:13" x14ac:dyDescent="0.25">
      <c r="A270">
        <v>27</v>
      </c>
      <c r="B270" s="1" t="s">
        <v>10384</v>
      </c>
      <c r="C270">
        <v>2701</v>
      </c>
      <c r="D270" s="1" t="s">
        <v>13460</v>
      </c>
      <c r="E270">
        <v>270103</v>
      </c>
      <c r="F270" s="1" t="s">
        <v>13539</v>
      </c>
      <c r="G270">
        <v>270103008</v>
      </c>
      <c r="H270">
        <v>8</v>
      </c>
      <c r="I270" s="1" t="s">
        <v>13734</v>
      </c>
      <c r="J270" s="1" t="s">
        <v>13735</v>
      </c>
      <c r="K270" s="1" t="s">
        <v>13736</v>
      </c>
      <c r="L270" s="1" t="s">
        <v>13737</v>
      </c>
      <c r="M270" s="1" t="s">
        <v>13738</v>
      </c>
    </row>
    <row r="271" spans="1:13" x14ac:dyDescent="0.25">
      <c r="A271">
        <v>27</v>
      </c>
      <c r="B271" s="1" t="s">
        <v>10384</v>
      </c>
      <c r="C271">
        <v>2701</v>
      </c>
      <c r="D271" s="1" t="s">
        <v>13460</v>
      </c>
      <c r="E271">
        <v>270105</v>
      </c>
      <c r="F271" s="1" t="s">
        <v>10411</v>
      </c>
      <c r="G271">
        <v>270105004</v>
      </c>
      <c r="H271">
        <v>4</v>
      </c>
      <c r="I271" s="1" t="s">
        <v>10386</v>
      </c>
      <c r="J271" s="1" t="s">
        <v>13739</v>
      </c>
      <c r="K271" s="1" t="s">
        <v>13740</v>
      </c>
      <c r="L271" s="1" t="s">
        <v>13741</v>
      </c>
      <c r="M271" s="1" t="s">
        <v>13742</v>
      </c>
    </row>
    <row r="272" spans="1:13" x14ac:dyDescent="0.25">
      <c r="A272">
        <v>27</v>
      </c>
      <c r="B272" s="1" t="s">
        <v>10384</v>
      </c>
      <c r="C272">
        <v>2701</v>
      </c>
      <c r="D272" s="1" t="s">
        <v>13460</v>
      </c>
      <c r="E272">
        <v>270105</v>
      </c>
      <c r="F272" s="1" t="s">
        <v>10411</v>
      </c>
      <c r="G272">
        <v>270105005</v>
      </c>
      <c r="H272">
        <v>5</v>
      </c>
      <c r="I272" s="1" t="s">
        <v>10415</v>
      </c>
      <c r="J272" s="1" t="s">
        <v>13743</v>
      </c>
      <c r="K272" s="1" t="s">
        <v>13744</v>
      </c>
      <c r="L272" s="1" t="s">
        <v>13745</v>
      </c>
      <c r="M272" s="1" t="s">
        <v>13746</v>
      </c>
    </row>
    <row r="273" spans="1:13" x14ac:dyDescent="0.25">
      <c r="A273">
        <v>27</v>
      </c>
      <c r="B273" s="1" t="s">
        <v>10384</v>
      </c>
      <c r="C273">
        <v>2701</v>
      </c>
      <c r="D273" s="1" t="s">
        <v>13460</v>
      </c>
      <c r="E273">
        <v>270108</v>
      </c>
      <c r="F273" s="1" t="s">
        <v>13624</v>
      </c>
      <c r="G273">
        <v>270108010</v>
      </c>
      <c r="H273">
        <v>10</v>
      </c>
      <c r="I273" s="1" t="s">
        <v>13624</v>
      </c>
      <c r="J273" s="1" t="s">
        <v>13747</v>
      </c>
      <c r="K273" s="1" t="s">
        <v>13748</v>
      </c>
      <c r="L273" s="1" t="s">
        <v>13749</v>
      </c>
      <c r="M273" s="1" t="s">
        <v>13750</v>
      </c>
    </row>
    <row r="274" spans="1:13" x14ac:dyDescent="0.25">
      <c r="A274">
        <v>27</v>
      </c>
      <c r="B274" s="1" t="s">
        <v>10384</v>
      </c>
      <c r="C274">
        <v>2701</v>
      </c>
      <c r="D274" s="1" t="s">
        <v>13460</v>
      </c>
      <c r="E274">
        <v>270109</v>
      </c>
      <c r="F274" s="1" t="s">
        <v>13670</v>
      </c>
      <c r="G274">
        <v>270109010</v>
      </c>
      <c r="H274">
        <v>10</v>
      </c>
      <c r="I274" s="1" t="s">
        <v>13670</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2021-06-23T15:43:22Z</dcterms:modified>
</cp:coreProperties>
</file>