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MODELOS\"/>
    </mc:Choice>
  </mc:AlternateContent>
  <xr:revisionPtr revIDLastSave="0" documentId="13_ncr:1_{09770932-6404-4DA9-B4A2-9D3B6F23C2B3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Categoría!$A$10:$M$3238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81029"/>
  <pivotCaches>
    <pivotCache cacheId="0" r:id="rId17"/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AM11" i="13" l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H12" i="13"/>
  <c r="AH13" i="13"/>
  <c r="AH14" i="13"/>
  <c r="AH15" i="13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E12" i="13"/>
  <c r="AF12" i="13"/>
  <c r="AE13" i="13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F13" i="13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D12" i="13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C12" i="13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B12" i="13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A12" i="13"/>
  <c r="AA13" i="13"/>
  <c r="AA14" i="13"/>
  <c r="AA15" i="13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R6" i="13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5" i="13"/>
  <c r="O23" i="13"/>
  <c r="O24" i="13" s="1"/>
  <c r="O25" i="13" s="1"/>
  <c r="O12" i="13"/>
  <c r="O13" i="13" s="1"/>
  <c r="O14" i="13" s="1"/>
  <c r="A23" i="13" l="1"/>
  <c r="A24" i="13"/>
  <c r="A25" i="13"/>
  <c r="A16" i="13"/>
  <c r="A17" i="13"/>
  <c r="A18" i="13"/>
  <c r="A19" i="13"/>
  <c r="A20" i="13"/>
  <c r="A21" i="13"/>
  <c r="A22" i="13"/>
  <c r="A15" i="13"/>
  <c r="A14" i="13"/>
  <c r="A13" i="13"/>
  <c r="A12" i="13"/>
  <c r="A5" i="13"/>
  <c r="A6" i="13"/>
  <c r="A7" i="13"/>
  <c r="A8" i="13"/>
  <c r="A9" i="13"/>
  <c r="A10" i="13"/>
  <c r="A11" i="13"/>
  <c r="A4" i="13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L24" i="13"/>
  <c r="L23" i="13"/>
  <c r="L13" i="13"/>
  <c r="L12" i="13"/>
  <c r="M25" i="13"/>
  <c r="M24" i="13"/>
  <c r="T24" i="13" s="1"/>
  <c r="M23" i="13"/>
  <c r="T23" i="13" s="1"/>
  <c r="M22" i="13"/>
  <c r="T22" i="13" s="1"/>
  <c r="M21" i="13"/>
  <c r="M20" i="13"/>
  <c r="T20" i="13" s="1"/>
  <c r="M19" i="13"/>
  <c r="T19" i="13" s="1"/>
  <c r="M18" i="13"/>
  <c r="T18" i="13" s="1"/>
  <c r="M17" i="13"/>
  <c r="M16" i="13"/>
  <c r="T16" i="13" s="1"/>
  <c r="M15" i="13"/>
  <c r="T15" i="13" s="1"/>
  <c r="AK25" i="13"/>
  <c r="AG25" i="13"/>
  <c r="Y25" i="13"/>
  <c r="U25" i="13"/>
  <c r="T25" i="13"/>
  <c r="AQ25" i="13"/>
  <c r="Q25" i="13"/>
  <c r="N25" i="13"/>
  <c r="AI25" i="13" s="1"/>
  <c r="AO24" i="13"/>
  <c r="AN24" i="13"/>
  <c r="AK24" i="13"/>
  <c r="AG24" i="13"/>
  <c r="Y24" i="13"/>
  <c r="U24" i="13"/>
  <c r="AQ24" i="13"/>
  <c r="Q24" i="13"/>
  <c r="N24" i="13"/>
  <c r="AI24" i="13" s="1"/>
  <c r="AK23" i="13"/>
  <c r="AG23" i="13"/>
  <c r="Y23" i="13"/>
  <c r="U23" i="13"/>
  <c r="AQ23" i="13"/>
  <c r="Q23" i="13"/>
  <c r="N23" i="13"/>
  <c r="AI23" i="13" s="1"/>
  <c r="AO22" i="13"/>
  <c r="AN22" i="13"/>
  <c r="AK22" i="13"/>
  <c r="AG22" i="13"/>
  <c r="Y22" i="13"/>
  <c r="AQ22" i="13"/>
  <c r="Q22" i="13"/>
  <c r="N22" i="13"/>
  <c r="AI22" i="13" s="1"/>
  <c r="J22" i="13"/>
  <c r="U22" i="13" s="1"/>
  <c r="AK21" i="13"/>
  <c r="AG21" i="13"/>
  <c r="Y21" i="13"/>
  <c r="AQ21" i="13"/>
  <c r="Q21" i="13"/>
  <c r="N21" i="13"/>
  <c r="AI21" i="13" s="1"/>
  <c r="T21" i="13"/>
  <c r="J21" i="13"/>
  <c r="U21" i="13" s="1"/>
  <c r="AO20" i="13"/>
  <c r="AN20" i="13"/>
  <c r="AK20" i="13"/>
  <c r="AG20" i="13"/>
  <c r="Y20" i="13"/>
  <c r="AQ20" i="13"/>
  <c r="Q20" i="13"/>
  <c r="N20" i="13"/>
  <c r="AI20" i="13" s="1"/>
  <c r="J20" i="13"/>
  <c r="U20" i="13" s="1"/>
  <c r="AK19" i="13"/>
  <c r="AG19" i="13"/>
  <c r="Y19" i="13"/>
  <c r="U19" i="13"/>
  <c r="AQ19" i="13"/>
  <c r="Q19" i="13"/>
  <c r="N19" i="13"/>
  <c r="AI19" i="13" s="1"/>
  <c r="AO18" i="13"/>
  <c r="AN18" i="13"/>
  <c r="AK18" i="13"/>
  <c r="AG18" i="13"/>
  <c r="Y18" i="13"/>
  <c r="U18" i="13"/>
  <c r="AQ18" i="13"/>
  <c r="Q18" i="13"/>
  <c r="N18" i="13"/>
  <c r="AI18" i="13" s="1"/>
  <c r="AK17" i="13"/>
  <c r="AG17" i="13"/>
  <c r="Y17" i="13"/>
  <c r="U17" i="13"/>
  <c r="AQ17" i="13"/>
  <c r="Q17" i="13"/>
  <c r="N17" i="13"/>
  <c r="AI17" i="13" s="1"/>
  <c r="T17" i="13"/>
  <c r="AO16" i="13"/>
  <c r="AN16" i="13"/>
  <c r="AK16" i="13"/>
  <c r="AG16" i="13"/>
  <c r="AP16" i="13"/>
  <c r="Y16" i="13"/>
  <c r="U16" i="13"/>
  <c r="AQ16" i="13"/>
  <c r="Q16" i="13"/>
  <c r="O16" i="13"/>
  <c r="O17" i="13" s="1"/>
  <c r="AJ17" i="13" s="1"/>
  <c r="N16" i="13"/>
  <c r="AI16" i="13" s="1"/>
  <c r="AP15" i="13"/>
  <c r="AK15" i="13"/>
  <c r="AJ15" i="13"/>
  <c r="AG15" i="13"/>
  <c r="Y15" i="13"/>
  <c r="U15" i="13"/>
  <c r="AQ15" i="13"/>
  <c r="Q15" i="13"/>
  <c r="N15" i="13"/>
  <c r="AI15" i="13" s="1"/>
  <c r="AJ16" i="13" l="1"/>
  <c r="Z16" i="13"/>
  <c r="Z15" i="13"/>
  <c r="AP17" i="13"/>
  <c r="Z17" i="13"/>
  <c r="O18" i="13"/>
  <c r="Z18" i="13" s="1"/>
  <c r="C2" i="20"/>
  <c r="C3" i="20"/>
  <c r="C4" i="20"/>
  <c r="C5" i="20"/>
  <c r="C6" i="20"/>
  <c r="C7" i="20"/>
  <c r="C8" i="20"/>
  <c r="C9" i="20"/>
  <c r="C10" i="20"/>
  <c r="C11" i="20"/>
  <c r="AG5" i="13"/>
  <c r="AG6" i="13"/>
  <c r="AG7" i="13"/>
  <c r="AG8" i="13"/>
  <c r="AG9" i="13"/>
  <c r="AG10" i="13"/>
  <c r="AG11" i="13"/>
  <c r="AG12" i="13"/>
  <c r="AG13" i="13"/>
  <c r="AG1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P18" i="13" l="1"/>
  <c r="AP19" i="13"/>
  <c r="O19" i="13"/>
  <c r="AJ18" i="13"/>
  <c r="AJ19" i="13" l="1"/>
  <c r="O20" i="13"/>
  <c r="Z19" i="13"/>
  <c r="AP20" i="13"/>
  <c r="M14" i="13"/>
  <c r="M13" i="13"/>
  <c r="M12" i="13"/>
  <c r="M11" i="13"/>
  <c r="M10" i="13"/>
  <c r="M9" i="13"/>
  <c r="M8" i="13"/>
  <c r="M7" i="13"/>
  <c r="M6" i="13"/>
  <c r="M5" i="13"/>
  <c r="M4" i="13"/>
  <c r="AP21" i="13" l="1"/>
  <c r="AJ20" i="13"/>
  <c r="O21" i="13"/>
  <c r="Z20" i="13"/>
  <c r="AK14" i="13"/>
  <c r="AJ21" i="13" l="1"/>
  <c r="O22" i="13"/>
  <c r="Z21" i="13"/>
  <c r="AP22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2" i="13" l="1"/>
  <c r="Z22" i="13"/>
  <c r="J10" i="13"/>
  <c r="J11" i="13"/>
  <c r="J9" i="13"/>
  <c r="X1" i="9" l="1"/>
  <c r="T1" i="9"/>
  <c r="P1" i="9"/>
  <c r="L1" i="9"/>
  <c r="B1" i="9"/>
  <c r="G1" i="9"/>
  <c r="AP23" i="13" l="1"/>
  <c r="AJ23" i="13" l="1"/>
  <c r="Z23" i="13"/>
  <c r="AP25" i="13"/>
  <c r="AP24" i="13"/>
  <c r="N9" i="13"/>
  <c r="N12" i="13"/>
  <c r="N13" i="13"/>
  <c r="N4" i="13"/>
  <c r="AJ24" i="13" l="1"/>
  <c r="Z24" i="13"/>
  <c r="N10" i="13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Y5" i="13"/>
  <c r="Y6" i="13"/>
  <c r="Y7" i="13"/>
  <c r="Y8" i="13"/>
  <c r="Y9" i="13"/>
  <c r="Y10" i="13"/>
  <c r="Y11" i="13"/>
  <c r="Y12" i="13"/>
  <c r="Y13" i="13"/>
  <c r="AJ25" i="13" l="1"/>
  <c r="Z25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F5" i="13"/>
  <c r="AF6" i="13" s="1"/>
  <c r="AF7" i="13" s="1"/>
  <c r="AF8" i="13" s="1"/>
  <c r="AF9" i="13" s="1"/>
  <c r="AF10" i="13" s="1"/>
  <c r="AF11" i="13" s="1"/>
  <c r="AE5" i="13"/>
  <c r="AE6" i="13" s="1"/>
  <c r="AE7" i="13" s="1"/>
  <c r="AE8" i="13" s="1"/>
  <c r="AE9" i="13" s="1"/>
  <c r="AE10" i="13" s="1"/>
  <c r="AE11" i="13" s="1"/>
  <c r="AD5" i="13"/>
  <c r="AD6" i="13" s="1"/>
  <c r="AD7" i="13" s="1"/>
  <c r="AD8" i="13" s="1"/>
  <c r="AD9" i="13" s="1"/>
  <c r="AD10" i="13" s="1"/>
  <c r="AD11" i="13" s="1"/>
  <c r="AC5" i="13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O5" i="13"/>
  <c r="Z5" i="13" s="1"/>
  <c r="AI5" i="13"/>
  <c r="AN7" i="13"/>
  <c r="AO7" i="13"/>
  <c r="AN9" i="13"/>
  <c r="AO9" i="13"/>
  <c r="AN11" i="13"/>
  <c r="AO11" i="13"/>
  <c r="AN13" i="13"/>
  <c r="AO13" i="13"/>
  <c r="AO5" i="13"/>
  <c r="AN5" i="13"/>
  <c r="O6" i="13" l="1"/>
  <c r="Z6" i="13" s="1"/>
  <c r="U12" i="13"/>
  <c r="AC6" i="13"/>
  <c r="AP5" i="13"/>
  <c r="U8" i="13"/>
  <c r="U6" i="13"/>
  <c r="AJ5" i="13"/>
  <c r="AJ6" i="13" l="1"/>
  <c r="O7" i="13"/>
  <c r="Z7" i="13" s="1"/>
  <c r="AC7" i="13"/>
  <c r="AP6" i="13"/>
  <c r="U9" i="13"/>
  <c r="AI6" i="13"/>
  <c r="AI11" i="13"/>
  <c r="AI12" i="13"/>
  <c r="AI10" i="13"/>
  <c r="AI7" i="13"/>
  <c r="AI8" i="13"/>
  <c r="AI9" i="13"/>
  <c r="O8" i="13" l="1"/>
  <c r="Z8" i="13" s="1"/>
  <c r="AJ7" i="13"/>
  <c r="AC8" i="13"/>
  <c r="AP7" i="13"/>
  <c r="AI13" i="13"/>
  <c r="O9" i="13" l="1"/>
  <c r="Z9" i="13" s="1"/>
  <c r="AJ8" i="13"/>
  <c r="AC9" i="13"/>
  <c r="AP8" i="13"/>
  <c r="AI14" i="13"/>
  <c r="O10" i="13" l="1"/>
  <c r="Z10" i="13" s="1"/>
  <c r="AJ9" i="13"/>
  <c r="AC10" i="13"/>
  <c r="AP9" i="13"/>
  <c r="O11" i="13" l="1"/>
  <c r="Z11" i="13" s="1"/>
  <c r="AJ10" i="13"/>
  <c r="AC11" i="13"/>
  <c r="AP10" i="13"/>
  <c r="AJ11" i="13" l="1"/>
  <c r="AP11" i="13"/>
  <c r="Z12" i="13" l="1"/>
  <c r="AJ12" i="13" l="1"/>
  <c r="Z13" i="13"/>
  <c r="AP12" i="13"/>
  <c r="Z14" i="13" l="1"/>
  <c r="AJ13" i="13"/>
  <c r="AP13" i="13"/>
  <c r="AJ14" i="13" l="1"/>
  <c r="AP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B47D2EB-9BFF-48CD-A77D-9CFE1603EDE4}" keepAlive="1" name="Consulta - Tabla1_2" description="Conexión a la consulta 'Tabla1_2' en el libro." type="5" refreshedVersion="7" background="1" saveData="1">
    <dbPr connection="Provider=Microsoft.Mashup.OleDb.1;Data Source=$Workbook$;Location=Tabla1_2;Extended Properties=&quot;&quot;" command="SELECT * FROM [Tabla1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<sst xmlns="http://schemas.openxmlformats.org/spreadsheetml/2006/main" count="54068" uniqueCount="28799">
  <si>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</si>
  <si>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</si>
  <si>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</si>
  <si>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</si>
  <si>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</si>
  <si>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</si>
  <si>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</si>
  <si>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</si>
  <si>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</si>
  <si>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</si>
  <si>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</si>
  <si>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</si>
  <si>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</si>
  <si>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</si>
  <si>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</si>
  <si>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</si>
  <si>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</si>
  <si>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</si>
  <si>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</si>
  <si>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</si>
  <si>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</si>
  <si>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</si>
  <si>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</si>
  <si>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</si>
  <si>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</si>
  <si>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</si>
  <si>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</si>
  <si>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</si>
  <si>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</si>
  <si>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</si>
  <si>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</si>
  <si>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</si>
  <si>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</si>
  <si>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</si>
  <si>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</si>
  <si>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</si>
  <si>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</si>
  <si>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</si>
  <si>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</si>
  <si>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</si>
  <si>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</si>
  <si>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</si>
  <si>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</si>
  <si>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</si>
  <si>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</si>
  <si>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</si>
  <si>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</si>
  <si>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</si>
  <si>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</si>
  <si>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</si>
  <si>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</si>
  <si>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</si>
  <si>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</si>
  <si>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</si>
  <si>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</si>
  <si>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</si>
  <si>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</si>
  <si>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</si>
  <si>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</si>
  <si>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</si>
  <si>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</si>
  <si>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</si>
  <si>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</si>
  <si>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</si>
  <si>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</si>
  <si>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</si>
  <si>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</si>
  <si>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</si>
  <si>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</si>
  <si>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</si>
  <si>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</si>
  <si>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</si>
  <si>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</si>
  <si>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</si>
  <si>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</si>
  <si>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</si>
  <si>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</si>
  <si>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</si>
  <si>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</si>
  <si>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</si>
  <si>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</si>
  <si>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</si>
  <si>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</si>
  <si>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</si>
  <si>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</si>
  <si>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</si>
  <si>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</si>
  <si>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</si>
  <si>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</si>
  <si>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</si>
  <si>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</si>
  <si>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</si>
  <si>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</si>
  <si>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</si>
  <si>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</si>
  <si>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</si>
  <si>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</si>
  <si>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</si>
  <si>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</si>
  <si>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</si>
  <si>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</si>
  <si>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</si>
  <si>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</si>
  <si>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</si>
  <si>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</si>
  <si>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</si>
  <si>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</si>
  <si>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</si>
  <si>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</si>
  <si>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</si>
  <si>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</si>
  <si>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</si>
  <si>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</si>
  <si>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</si>
  <si>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</si>
  <si>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</si>
  <si>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</si>
  <si>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</si>
  <si>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</si>
  <si>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</si>
  <si>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</si>
  <si>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</si>
  <si>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</si>
  <si>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</si>
  <si>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</si>
  <si>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</si>
  <si>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</si>
  <si>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</si>
  <si>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</si>
  <si>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</si>
  <si>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</si>
  <si>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</si>
  <si>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</si>
  <si>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</si>
  <si>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</si>
  <si>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</si>
  <si>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</si>
  <si>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</si>
  <si>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</si>
  <si>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</si>
  <si>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</si>
  <si>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</si>
  <si>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</si>
  <si>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</si>
  <si>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</si>
  <si>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</si>
  <si>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</si>
  <si>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</si>
  <si>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</si>
  <si>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</si>
  <si>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</si>
  <si>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</si>
  <si>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</si>
  <si>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</si>
  <si>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</si>
  <si>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</si>
  <si>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</si>
  <si>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</si>
  <si>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</si>
  <si>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</si>
  <si>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</si>
  <si>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</si>
  <si>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</si>
  <si>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</si>
  <si>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</si>
  <si>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</si>
  <si>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</si>
  <si>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</si>
  <si>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</si>
  <si>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</si>
  <si>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</si>
  <si>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</si>
  <si>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</si>
  <si>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</si>
  <si>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</si>
  <si>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</si>
  <si>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</si>
  <si>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</si>
  <si>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</si>
  <si>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</si>
  <si>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</si>
  <si>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</si>
  <si>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</si>
  <si>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</si>
  <si>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</si>
  <si>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</si>
  <si>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</si>
  <si>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</si>
  <si>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</si>
  <si>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</si>
  <si>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</si>
  <si>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</si>
  <si>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</si>
  <si>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</si>
  <si>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</si>
  <si>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</si>
  <si>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</si>
  <si>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</si>
  <si>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</si>
  <si>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</si>
  <si>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</si>
  <si>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</si>
  <si>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</si>
  <si>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</si>
  <si>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</si>
  <si>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</si>
  <si>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</si>
  <si>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</si>
  <si>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</si>
  <si>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</si>
  <si>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</si>
  <si>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</si>
  <si>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</si>
  <si>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</si>
  <si>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</si>
  <si>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</si>
  <si>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</si>
  <si>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</si>
  <si>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</si>
  <si>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</si>
  <si>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</si>
  <si>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</si>
  <si>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</si>
  <si>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</si>
  <si>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</si>
  <si>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</si>
  <si>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</si>
  <si>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</si>
  <si>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</si>
  <si>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</si>
  <si>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</si>
  <si>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</si>
  <si>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</si>
  <si>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</si>
  <si>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</si>
  <si>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</si>
  <si>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</si>
  <si>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</si>
  <si>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</si>
  <si>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</si>
  <si>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</si>
  <si>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</si>
  <si>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</si>
  <si>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</si>
  <si>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</si>
  <si>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</si>
  <si>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</si>
  <si>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</si>
  <si>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</si>
  <si>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</si>
  <si>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</si>
  <si>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</si>
  <si>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</si>
  <si>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</si>
  <si>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</si>
  <si>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</si>
  <si>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</si>
  <si>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</si>
  <si>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</si>
  <si>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</si>
  <si>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</si>
  <si>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</si>
  <si>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</si>
  <si>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</si>
  <si>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</si>
  <si>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</si>
  <si>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</si>
  <si>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</si>
  <si>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</si>
  <si>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</si>
  <si>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</si>
  <si>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</si>
  <si>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</si>
  <si>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</si>
  <si>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</si>
  <si>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</si>
  <si>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</si>
  <si>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</si>
  <si>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</si>
  <si>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</si>
  <si>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</si>
  <si>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</si>
  <si>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</si>
  <si>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</si>
  <si>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</si>
  <si>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</si>
  <si>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</si>
  <si>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</si>
  <si>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</si>
  <si>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</si>
  <si>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</si>
  <si>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</si>
  <si>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</si>
  <si>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</si>
  <si>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</si>
  <si>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</si>
  <si>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</si>
  <si>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</si>
  <si>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</si>
  <si>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</si>
  <si>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</si>
  <si>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</si>
  <si>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</si>
  <si>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</si>
  <si>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</si>
  <si>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</si>
  <si>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</si>
  <si>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</si>
  <si>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</si>
  <si>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</si>
  <si>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</si>
  <si>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</si>
  <si>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</si>
  <si>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</si>
  <si>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</si>
  <si>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</si>
  <si>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</si>
  <si>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</si>
  <si>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</si>
  <si>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</si>
  <si>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</si>
  <si>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</si>
  <si>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</si>
  <si>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</si>
  <si>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</si>
  <si>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</si>
  <si>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</si>
  <si>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</si>
  <si>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</si>
  <si>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</si>
  <si>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</si>
  <si>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</si>
  <si>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</si>
  <si>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</si>
  <si>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</si>
  <si>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</si>
  <si>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</si>
  <si>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</si>
  <si>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</si>
  <si>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</si>
  <si>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</si>
  <si>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</si>
  <si>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</si>
  <si>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</si>
  <si>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</si>
  <si>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</si>
  <si>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</si>
  <si>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</si>
  <si>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</si>
  <si>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</si>
  <si>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</si>
  <si>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</si>
  <si>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</si>
  <si>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</si>
  <si>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</si>
  <si>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</si>
  <si>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</si>
  <si>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</si>
  <si>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</si>
  <si>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</si>
  <si>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</si>
  <si>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</si>
  <si>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</si>
  <si>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</si>
  <si>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</si>
  <si>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</si>
  <si>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</si>
  <si>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</si>
  <si>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</si>
  <si>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</si>
  <si>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</si>
  <si>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</si>
  <si>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</si>
  <si>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</si>
  <si>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</si>
  <si>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</si>
  <si>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</si>
  <si>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</si>
  <si>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</si>
  <si>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</si>
  <si>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</si>
  <si>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</si>
  <si>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</si>
  <si>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</si>
  <si>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</si>
  <si>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</si>
  <si>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</si>
  <si>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</si>
  <si>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</si>
  <si>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</si>
  <si>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</si>
  <si>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</si>
  <si>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</si>
  <si>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</si>
  <si>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</si>
  <si>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</si>
  <si>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</si>
  <si>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</si>
  <si>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</si>
  <si>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</si>
  <si>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</si>
  <si>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</si>
  <si>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</si>
  <si>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</si>
  <si>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</si>
  <si>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</si>
  <si>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</si>
  <si>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</si>
  <si>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</si>
  <si>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</si>
  <si>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</si>
  <si>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</si>
  <si>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</si>
  <si>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</si>
  <si>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</si>
  <si>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</si>
  <si>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</si>
  <si>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</si>
  <si>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</si>
  <si>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</si>
  <si>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</si>
  <si>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</si>
  <si>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</si>
  <si>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</si>
  <si>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</si>
  <si>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</si>
  <si>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</si>
  <si>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</si>
  <si>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</si>
  <si>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</si>
  <si>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</si>
  <si>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</si>
  <si>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</si>
  <si>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</si>
  <si>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</si>
  <si>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</si>
  <si>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</si>
  <si>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</si>
  <si>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</si>
  <si>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</si>
  <si>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</si>
  <si>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</si>
  <si>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</si>
  <si>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</si>
  <si>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</si>
  <si>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</si>
  <si>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</si>
  <si>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</si>
  <si>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</si>
  <si>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</si>
  <si>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</si>
  <si>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</si>
  <si>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</si>
  <si>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</si>
  <si>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</si>
  <si>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</si>
  <si>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</si>
  <si>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</si>
  <si>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</si>
  <si>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</si>
  <si>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</si>
  <si>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</si>
  <si>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</si>
  <si>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</si>
  <si>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</si>
  <si>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</si>
  <si>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</si>
  <si>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</si>
  <si>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</si>
  <si>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</si>
  <si>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</si>
  <si>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</si>
  <si>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</si>
  <si>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</si>
  <si>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</si>
  <si>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</si>
  <si>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</si>
  <si>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</si>
  <si>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</si>
  <si>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</si>
  <si>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</si>
  <si>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</si>
  <si>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</si>
  <si>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</si>
  <si>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</si>
  <si>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</si>
  <si>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</si>
  <si>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</si>
  <si>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</si>
  <si>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</si>
  <si>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</si>
  <si>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</si>
  <si>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</si>
  <si>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</si>
  <si>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</si>
  <si>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</si>
  <si>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</si>
  <si>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</si>
  <si>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</si>
  <si>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</si>
  <si>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</si>
  <si>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</si>
  <si>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</si>
  <si>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</si>
  <si>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</si>
  <si>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</si>
  <si>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</si>
  <si>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</si>
  <si>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</si>
  <si>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</si>
  <si>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</si>
  <si>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</si>
  <si>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</si>
  <si>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</si>
  <si>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</si>
  <si>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</si>
  <si>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</si>
  <si>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</si>
  <si>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</si>
  <si>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</si>
  <si>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</si>
  <si>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</si>
  <si>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</si>
  <si>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</si>
  <si>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</si>
  <si>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</si>
  <si>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</si>
  <si>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</si>
  <si>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</si>
  <si>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</si>
  <si>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</si>
  <si>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</si>
  <si>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</si>
  <si>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</si>
  <si>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</si>
  <si>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</si>
  <si>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</si>
  <si>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</si>
  <si>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</si>
  <si>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</si>
  <si>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</si>
  <si>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</si>
  <si>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</si>
  <si>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</si>
  <si>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</si>
  <si>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</si>
  <si>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</si>
  <si>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</si>
  <si>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</si>
  <si>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</si>
  <si>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</si>
  <si>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</si>
  <si>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</si>
  <si>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</si>
  <si>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</si>
  <si>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</si>
  <si>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</si>
  <si>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</si>
  <si>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</si>
  <si>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</si>
  <si>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</si>
  <si>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</si>
  <si>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</si>
  <si>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</si>
  <si>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</si>
  <si>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</si>
  <si>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</si>
  <si>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</si>
  <si>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</si>
  <si>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</si>
  <si>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</si>
  <si>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</si>
  <si>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</si>
  <si>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</si>
  <si>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</si>
  <si>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</si>
  <si>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</si>
  <si>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</si>
  <si>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</si>
  <si>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</si>
  <si>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</si>
  <si>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</si>
  <si>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</si>
  <si>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</si>
  <si>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</si>
  <si>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</si>
  <si>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</si>
  <si>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</si>
  <si>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</si>
  <si>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</si>
  <si>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</si>
  <si>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</si>
  <si>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</si>
  <si>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</si>
  <si>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</si>
  <si>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</si>
  <si>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</si>
  <si>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</si>
  <si>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</si>
  <si>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</si>
  <si>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</si>
  <si>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</si>
  <si>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</si>
  <si>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</si>
  <si>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</si>
  <si>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</si>
  <si>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</si>
  <si>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</si>
  <si>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</si>
  <si>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</si>
  <si>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</si>
  <si>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</si>
  <si>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</si>
  <si>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</si>
  <si>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</si>
  <si>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</si>
  <si>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</si>
  <si>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</si>
  <si>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</si>
  <si>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</si>
  <si>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</si>
  <si>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</si>
  <si>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</si>
  <si>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</si>
  <si>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</si>
  <si>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</si>
  <si>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</si>
  <si>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</si>
  <si>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</si>
  <si>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</si>
  <si>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</si>
  <si>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</si>
  <si>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</si>
  <si>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</si>
  <si>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</si>
  <si>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</si>
  <si>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</si>
  <si>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</si>
  <si>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</si>
  <si>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</si>
  <si>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</si>
  <si>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</si>
  <si>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</si>
  <si>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</si>
  <si>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</si>
  <si>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</si>
  <si>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</si>
  <si>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</si>
  <si>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</si>
  <si>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</si>
  <si>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</si>
  <si>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</si>
  <si>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</si>
  <si>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</si>
  <si>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</si>
  <si>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</si>
  <si>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</si>
  <si>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</si>
  <si>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</si>
  <si>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</si>
  <si>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</si>
  <si>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</si>
  <si>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</si>
  <si>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</si>
  <si>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</si>
  <si>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</si>
  <si>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</si>
  <si>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</si>
  <si>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</si>
  <si>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</si>
  <si>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</si>
  <si>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</si>
  <si>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</si>
  <si>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</si>
  <si>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</si>
  <si>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</si>
  <si>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</si>
  <si>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</si>
  <si>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</si>
  <si>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</si>
  <si>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</si>
  <si>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</si>
  <si>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</si>
  <si>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</si>
  <si>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</si>
  <si>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</si>
  <si>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</si>
  <si>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</si>
  <si>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</si>
  <si>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</si>
  <si>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</si>
  <si>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</si>
  <si>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</si>
  <si>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</si>
  <si>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</si>
  <si>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</si>
  <si>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</si>
  <si>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</si>
  <si>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</si>
  <si>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</si>
  <si>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</si>
  <si>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</si>
  <si>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</si>
  <si>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</si>
  <si>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</si>
  <si>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</si>
  <si>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</si>
  <si>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</si>
  <si>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</si>
  <si>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</si>
  <si>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</si>
  <si>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</si>
  <si>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</si>
  <si>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</si>
  <si>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</si>
  <si>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</si>
  <si>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</si>
  <si>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</si>
  <si>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</si>
  <si>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</si>
  <si>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</si>
  <si>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</si>
  <si>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</si>
  <si>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</si>
  <si>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</si>
  <si>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</si>
  <si>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</si>
  <si>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</si>
  <si>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</si>
  <si>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</si>
  <si>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</si>
  <si>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</si>
  <si>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</si>
  <si>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</si>
  <si>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</si>
  <si>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</si>
  <si>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</si>
  <si>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</si>
  <si>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</si>
  <si>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</si>
  <si>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</si>
  <si>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</si>
  <si>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</si>
  <si>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</si>
  <si>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</si>
  <si>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</si>
  <si>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</si>
  <si>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</si>
  <si>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</si>
  <si>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</si>
  <si>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</si>
  <si>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</si>
  <si>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</si>
  <si>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</si>
  <si>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</si>
  <si>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</si>
  <si>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</si>
  <si>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</si>
  <si>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</si>
  <si>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</si>
  <si>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</si>
  <si>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</si>
  <si>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</si>
  <si>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</si>
  <si>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</si>
  <si>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</si>
  <si>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</si>
  <si>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</si>
  <si>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</si>
  <si>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</si>
  <si>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</si>
  <si>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</si>
  <si>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</si>
  <si>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</si>
  <si>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</si>
  <si>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</si>
  <si>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</si>
  <si>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</si>
  <si>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</si>
  <si>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</si>
  <si>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</si>
  <si>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</si>
  <si>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</si>
  <si>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</si>
  <si>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</si>
  <si>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</si>
  <si>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</si>
  <si>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</si>
  <si>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</si>
  <si>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</si>
  <si>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</si>
  <si>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</si>
  <si>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</si>
  <si>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</si>
  <si>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</si>
  <si>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</si>
  <si>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</si>
  <si>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</si>
  <si>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</si>
  <si>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</si>
  <si>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</si>
  <si>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</si>
  <si>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</si>
  <si>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</si>
  <si>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</si>
  <si>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</si>
  <si>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</si>
  <si>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</si>
  <si>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</si>
  <si>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</si>
  <si>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</si>
  <si>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</si>
  <si>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</si>
  <si>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</si>
  <si>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</si>
  <si>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</si>
  <si>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</si>
  <si>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</si>
  <si>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</si>
  <si>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</si>
  <si>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</si>
  <si>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</si>
  <si>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</si>
  <si>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</si>
  <si>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</si>
  <si>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</si>
  <si>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</si>
  <si>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</si>
  <si>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</si>
  <si>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</si>
  <si>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</si>
  <si>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</si>
  <si>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</si>
  <si>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</si>
  <si>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</si>
  <si>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</si>
  <si>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</si>
  <si>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</si>
  <si>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</si>
  <si>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</si>
  <si>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</si>
  <si>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</si>
  <si>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</si>
  <si>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</si>
  <si>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</si>
  <si>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</si>
  <si>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</si>
  <si>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</si>
  <si>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</si>
  <si>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</si>
  <si>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</si>
  <si>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</si>
  <si>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</si>
  <si>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</si>
  <si>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</si>
  <si>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</si>
  <si>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</si>
  <si>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</si>
  <si>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</si>
  <si>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</si>
  <si>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</si>
  <si>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</si>
  <si>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</si>
  <si>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</si>
  <si>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</si>
  <si>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</si>
  <si>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</si>
  <si>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</si>
  <si>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</si>
  <si>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</si>
  <si>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</si>
  <si>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</si>
  <si>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</si>
  <si>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</si>
  <si>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</si>
  <si>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</si>
  <si>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</si>
  <si>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</si>
  <si>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</si>
  <si>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</si>
  <si>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</si>
  <si>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</si>
  <si>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</si>
  <si>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</si>
  <si>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</si>
  <si>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</si>
  <si>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</si>
  <si>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</si>
  <si>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</si>
  <si>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</si>
  <si>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</si>
  <si>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</si>
  <si>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</si>
  <si>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</si>
  <si>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</si>
  <si>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</si>
  <si>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</si>
  <si>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</si>
  <si>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</si>
  <si>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</si>
  <si>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</si>
  <si>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</si>
  <si>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</si>
  <si>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</si>
  <si>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</si>
  <si>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</si>
  <si>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</si>
  <si>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</si>
  <si>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</si>
  <si>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</si>
  <si>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</si>
  <si>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</si>
  <si>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</si>
  <si>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</si>
  <si>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</si>
  <si>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</si>
  <si>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</si>
  <si>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</si>
  <si>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</si>
  <si>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</si>
  <si>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</si>
  <si>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</si>
  <si>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</si>
  <si>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</si>
  <si>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</si>
  <si>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</si>
  <si>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</si>
  <si>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</si>
  <si>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</si>
  <si>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</si>
  <si>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</si>
  <si>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</si>
  <si>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</si>
  <si>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</si>
  <si>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</si>
  <si>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</si>
  <si>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</si>
  <si>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</si>
  <si>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</si>
  <si>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</si>
  <si>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</si>
  <si>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</si>
  <si>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</si>
  <si>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</si>
  <si>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</si>
  <si>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</si>
  <si>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</si>
  <si>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</si>
  <si>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</si>
  <si>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</si>
  <si>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</si>
  <si>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</si>
  <si>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</si>
  <si>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</si>
  <si>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</si>
  <si>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</si>
  <si>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</si>
  <si>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</si>
  <si>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</si>
  <si>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</si>
  <si>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</si>
  <si>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</si>
  <si>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</si>
  <si>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</si>
  <si>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</si>
  <si>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</si>
  <si>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</si>
  <si>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</si>
  <si>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</si>
  <si>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</si>
  <si>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</si>
  <si>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</si>
  <si>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</si>
  <si>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</si>
  <si>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</si>
  <si>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</si>
  <si>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</si>
  <si>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</si>
  <si>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</si>
  <si>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</si>
  <si>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</si>
  <si>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</si>
  <si>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</si>
  <si>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</si>
  <si>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</si>
  <si>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</si>
  <si>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</si>
  <si>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</si>
  <si>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</si>
  <si>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</si>
  <si>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</si>
  <si>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</si>
  <si>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</si>
  <si>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</si>
  <si>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</si>
  <si>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</si>
  <si>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</si>
  <si>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</si>
  <si>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</si>
  <si>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</si>
  <si>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</si>
  <si>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</si>
  <si>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</si>
  <si>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</si>
  <si>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</si>
  <si>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</si>
  <si>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</si>
  <si>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</si>
  <si>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</si>
  <si>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</si>
  <si>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</si>
  <si>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</si>
  <si>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</si>
  <si>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</si>
  <si>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</si>
  <si>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</si>
  <si>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</si>
  <si>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</si>
  <si>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</si>
  <si>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</si>
  <si>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</si>
  <si>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</si>
  <si>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</si>
  <si>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</si>
  <si>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</si>
  <si>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</si>
  <si>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</si>
  <si>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</si>
  <si>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</si>
  <si>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</si>
  <si>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</si>
  <si>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</si>
  <si>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</si>
  <si>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</si>
  <si>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</si>
  <si>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</si>
  <si>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</si>
  <si>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</si>
  <si>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</si>
  <si>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</si>
  <si>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</si>
  <si>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</si>
  <si>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</si>
  <si>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</si>
  <si>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</si>
  <si>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</si>
  <si>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</si>
  <si>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</si>
  <si>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</si>
  <si>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</si>
  <si>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</si>
  <si>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</si>
  <si>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</si>
  <si>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</si>
  <si>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</si>
  <si>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</si>
  <si>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</si>
  <si>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</si>
  <si>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</si>
  <si>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</si>
  <si>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</si>
  <si>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</si>
  <si>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</si>
  <si>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</si>
  <si>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</si>
  <si>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</si>
  <si>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</si>
  <si>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</si>
  <si>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</si>
  <si>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</si>
  <si>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</si>
  <si>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</si>
  <si>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</si>
  <si>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</si>
  <si>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</si>
  <si>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</si>
  <si>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</si>
  <si>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</si>
  <si>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</si>
  <si>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</si>
  <si>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</si>
  <si>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</si>
  <si>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</si>
  <si>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</si>
  <si>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</si>
  <si>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</si>
  <si>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</si>
  <si>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</si>
  <si>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</si>
  <si>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</si>
  <si>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</si>
  <si>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</si>
  <si>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</si>
  <si>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</si>
  <si>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</si>
  <si>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</si>
  <si>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</si>
  <si>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</si>
  <si>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</si>
  <si>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</si>
  <si>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</si>
  <si>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</si>
  <si>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</si>
  <si>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</si>
  <si>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</si>
  <si>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</si>
  <si>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</si>
  <si>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</si>
  <si>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</si>
  <si>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</si>
  <si>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</si>
  <si>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</si>
  <si>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</si>
  <si>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</si>
  <si>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</si>
  <si>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</si>
  <si>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</si>
  <si>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</si>
  <si>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</si>
  <si>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</si>
  <si>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</si>
  <si>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</si>
  <si>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</si>
  <si>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</si>
  <si>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</si>
  <si>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</si>
  <si>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</si>
  <si>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</si>
  <si>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</si>
  <si>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</si>
  <si>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</si>
  <si>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</si>
  <si>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</si>
  <si>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</si>
  <si>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</si>
  <si>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</si>
  <si>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</si>
  <si>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</si>
  <si>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</si>
  <si>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</si>
  <si>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</si>
  <si>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</si>
  <si>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</si>
  <si>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</si>
  <si>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</si>
  <si>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</si>
  <si>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</si>
  <si>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</si>
  <si>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</si>
  <si>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</si>
  <si>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</si>
  <si>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</si>
  <si>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</si>
  <si>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</si>
  <si>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</si>
  <si>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</si>
  <si>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</si>
  <si>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</si>
  <si>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</si>
  <si>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</si>
  <si>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</si>
  <si>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</si>
  <si>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</si>
  <si>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</si>
  <si>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</si>
  <si>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</si>
  <si>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</si>
  <si>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</si>
  <si>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</si>
  <si>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</si>
  <si>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</si>
  <si>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</si>
  <si>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</si>
  <si>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</si>
  <si>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</si>
  <si>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</si>
  <si>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</si>
  <si>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</si>
  <si>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</si>
  <si>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</si>
  <si>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</si>
  <si>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</si>
  <si>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</si>
  <si>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</si>
  <si>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</si>
  <si>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</si>
  <si>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</si>
  <si>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</si>
  <si>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</si>
  <si>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</si>
  <si>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</si>
  <si>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</si>
  <si>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</si>
  <si>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</si>
  <si>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</si>
  <si>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</si>
  <si>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</si>
  <si>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</si>
  <si>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</si>
  <si>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</si>
  <si>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</si>
  <si>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</si>
  <si>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</si>
  <si>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</si>
  <si>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</si>
  <si>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</si>
  <si>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</si>
  <si>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</si>
  <si>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</si>
  <si>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</si>
  <si>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</si>
  <si>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</si>
  <si>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</si>
  <si>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</si>
  <si>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</si>
  <si>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</si>
  <si>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</si>
  <si>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</si>
  <si>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</si>
  <si>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</si>
  <si>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</si>
  <si>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</si>
  <si>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</si>
  <si>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</si>
  <si>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</si>
  <si>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</si>
  <si>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</si>
  <si>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</si>
  <si>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</si>
  <si>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</si>
  <si>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</si>
  <si>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</si>
  <si>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</si>
  <si>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</si>
  <si>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</si>
  <si>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</si>
  <si>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</si>
  <si>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</si>
  <si>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</si>
  <si>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</si>
  <si>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</si>
  <si>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</si>
  <si>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</si>
  <si>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</si>
  <si>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</si>
  <si>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</si>
  <si>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</si>
  <si>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</si>
  <si>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</si>
  <si>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</si>
  <si>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</si>
  <si>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</si>
  <si>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</si>
  <si>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</si>
  <si>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</si>
  <si>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</si>
  <si>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</si>
  <si>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</si>
  <si>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</si>
  <si>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</si>
  <si>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</si>
  <si>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</si>
  <si>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</si>
  <si>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</si>
  <si>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</si>
  <si>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</si>
  <si>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</si>
  <si>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</si>
  <si>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</si>
  <si>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</si>
  <si>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</si>
  <si>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</si>
  <si>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</si>
  <si>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</si>
  <si>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</si>
  <si>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</si>
  <si>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</si>
  <si>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</si>
  <si>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</si>
  <si>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</si>
  <si>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</si>
  <si>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</si>
  <si>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</si>
  <si>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</si>
  <si>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</si>
  <si>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</si>
  <si>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</si>
  <si>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</si>
  <si>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</si>
  <si>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</si>
  <si>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</si>
  <si>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</si>
  <si>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</si>
  <si>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</si>
  <si>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</si>
  <si>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</si>
  <si>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</si>
  <si>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</si>
  <si>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</si>
  <si>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</si>
  <si>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</si>
  <si>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</si>
  <si>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</si>
  <si>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</si>
  <si>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</si>
  <si>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</si>
  <si>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</si>
  <si>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</si>
  <si>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</si>
  <si>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</si>
  <si>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</si>
  <si>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</si>
  <si>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</si>
  <si>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</si>
  <si>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</si>
  <si>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</si>
  <si>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</si>
  <si>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</si>
  <si>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</si>
  <si>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</si>
  <si>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</si>
  <si>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</si>
  <si>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</si>
  <si>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</si>
  <si>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</si>
  <si>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</si>
  <si>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</si>
  <si>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</si>
  <si>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</si>
  <si>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</si>
  <si>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</si>
  <si>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</si>
  <si>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</si>
  <si>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</si>
  <si>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</si>
  <si>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</si>
  <si>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</si>
  <si>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</si>
  <si>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</si>
  <si>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</si>
  <si>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</si>
  <si>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</si>
  <si>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</si>
  <si>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</si>
  <si>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</si>
  <si>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</si>
  <si>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</si>
  <si>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</si>
  <si>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</si>
  <si>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</si>
  <si>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</si>
  <si>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</si>
  <si>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</si>
  <si>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</si>
  <si>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</si>
  <si>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</si>
  <si>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</si>
  <si>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</si>
  <si>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</si>
  <si>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</si>
  <si>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</si>
  <si>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</si>
  <si>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</si>
  <si>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</si>
  <si>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</si>
  <si>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</si>
  <si>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</si>
  <si>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</si>
  <si>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</si>
  <si>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</si>
  <si>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</si>
  <si>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</si>
  <si>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</si>
  <si>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</si>
  <si>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</si>
  <si>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</si>
  <si>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</si>
  <si>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</si>
  <si>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</si>
  <si>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</si>
  <si>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</si>
  <si>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</si>
  <si>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</si>
  <si>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</si>
  <si>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</si>
  <si>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</si>
  <si>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</si>
  <si>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</si>
  <si>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</si>
  <si>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</si>
  <si>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</si>
  <si>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</si>
  <si>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</si>
  <si>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</si>
  <si>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</si>
  <si>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</si>
  <si>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</si>
  <si>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</si>
  <si>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</si>
  <si>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</si>
  <si>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</si>
  <si>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</si>
  <si>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</si>
  <si>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</si>
  <si>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</si>
  <si>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</si>
  <si>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</si>
  <si>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</si>
  <si>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</si>
  <si>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</si>
  <si>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</si>
  <si>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</si>
  <si>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</si>
  <si>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</si>
  <si>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</si>
  <si>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</si>
  <si>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</si>
  <si>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</si>
  <si>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</si>
  <si>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</si>
  <si>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</si>
  <si>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</si>
  <si>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</si>
  <si>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</si>
  <si>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</si>
  <si>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</si>
  <si>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</si>
  <si>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</si>
  <si>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</si>
  <si>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</si>
  <si>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</si>
  <si>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</si>
  <si>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</si>
  <si>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</si>
  <si>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</si>
  <si>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</si>
  <si>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</si>
  <si>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</si>
  <si>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</si>
  <si>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</si>
  <si>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</si>
  <si>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</si>
  <si>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</si>
  <si>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</si>
  <si>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</si>
  <si>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</si>
  <si>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</si>
  <si>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</si>
  <si>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</si>
  <si>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</si>
  <si>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</si>
  <si>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</si>
  <si>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</si>
  <si>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</si>
  <si>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</si>
  <si>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</si>
  <si>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</si>
  <si>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</si>
  <si>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</si>
  <si>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</si>
  <si>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</si>
  <si>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</si>
  <si>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</si>
  <si>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</si>
  <si>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</si>
  <si>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</si>
  <si>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</si>
  <si>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</si>
  <si>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</si>
  <si>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</si>
  <si>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</si>
  <si>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</si>
  <si>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</si>
  <si>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</si>
  <si>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</si>
  <si>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</si>
  <si>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</si>
  <si>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</si>
  <si>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</si>
  <si>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</si>
  <si>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</si>
  <si>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</si>
  <si>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</si>
  <si>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</si>
  <si>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</si>
  <si>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</si>
  <si>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</si>
  <si>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</si>
  <si>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</si>
  <si>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</si>
  <si>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</si>
  <si>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</si>
  <si>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</si>
  <si>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</si>
  <si>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</si>
  <si>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</si>
  <si>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</si>
  <si>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</si>
  <si>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</si>
  <si>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</si>
  <si>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</si>
  <si>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</si>
  <si>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</si>
  <si>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</si>
  <si>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</si>
  <si>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</si>
  <si>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</si>
  <si>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</si>
  <si>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</si>
  <si>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</si>
  <si>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</si>
  <si>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</si>
  <si>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</si>
  <si>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</si>
  <si>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</si>
  <si>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</si>
  <si>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</si>
  <si>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</si>
  <si>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</si>
  <si>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</si>
  <si>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</si>
  <si>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</si>
  <si>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</si>
  <si>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</si>
  <si>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</si>
  <si>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</si>
  <si>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</si>
  <si>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</si>
  <si>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</si>
  <si>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</si>
  <si>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</si>
  <si>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</si>
  <si>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</si>
  <si>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</si>
  <si>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</si>
  <si>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</si>
  <si>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</si>
  <si>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</si>
  <si>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</si>
  <si>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</si>
  <si>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</si>
  <si>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</si>
  <si>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</si>
  <si>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</si>
  <si>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</si>
  <si>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</si>
  <si>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</si>
  <si>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</si>
  <si>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</si>
  <si>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</si>
  <si>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</si>
  <si>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</si>
  <si>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</si>
  <si>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</si>
  <si>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</si>
  <si>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</si>
  <si>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</si>
  <si>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</si>
  <si>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</si>
  <si>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</si>
  <si>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</si>
  <si>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</si>
  <si>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</si>
  <si>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</si>
  <si>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</si>
  <si>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</si>
  <si>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</si>
  <si>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</si>
  <si>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</si>
  <si>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</si>
  <si>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</si>
  <si>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</si>
  <si>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</si>
  <si>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</si>
  <si>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</si>
  <si>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</si>
  <si>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</si>
  <si>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</si>
  <si>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</si>
  <si>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</si>
  <si>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</si>
  <si>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</si>
  <si>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</si>
  <si>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</si>
  <si>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</si>
  <si>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</si>
  <si>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</si>
  <si>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</si>
  <si>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</si>
  <si>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</si>
  <si>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</si>
  <si>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</si>
  <si>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</si>
  <si>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</si>
  <si>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</si>
  <si>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</si>
  <si>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</si>
  <si>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</si>
  <si>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</si>
  <si>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</si>
  <si>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</si>
  <si>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</si>
  <si>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</si>
  <si>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</si>
  <si>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</si>
  <si>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</si>
  <si>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</si>
  <si>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</si>
  <si>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</si>
  <si>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</si>
  <si>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</si>
  <si>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</si>
  <si>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</si>
  <si>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</si>
  <si>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</si>
  <si>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</si>
  <si>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</si>
  <si>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</si>
  <si>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</si>
  <si>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</si>
  <si>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</si>
  <si>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</si>
  <si>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</si>
  <si>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</si>
  <si>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</si>
  <si>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</si>
  <si>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</si>
  <si>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</si>
  <si>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</si>
  <si>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</si>
  <si>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</si>
  <si>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</si>
  <si>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</si>
  <si>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</si>
  <si>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</si>
  <si>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</si>
  <si>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</si>
  <si>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</si>
  <si>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</si>
  <si>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</si>
  <si>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</si>
  <si>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</si>
  <si>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</si>
  <si>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</si>
  <si>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</si>
  <si>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</si>
  <si>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</si>
  <si>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</si>
  <si>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</si>
  <si>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</si>
  <si>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</si>
  <si>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</si>
  <si>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</si>
  <si>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</si>
  <si>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</si>
  <si>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</si>
  <si>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</si>
  <si>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</si>
  <si>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</si>
  <si>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</si>
  <si>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</si>
  <si>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</si>
  <si>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</si>
  <si>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</si>
  <si>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</si>
  <si>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</si>
  <si>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</si>
  <si>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</si>
  <si>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</si>
  <si>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</si>
  <si>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</si>
  <si>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</si>
  <si>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</si>
  <si>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</si>
  <si>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</si>
  <si>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</si>
  <si>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</si>
  <si>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</si>
  <si>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</si>
  <si>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</si>
  <si>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</si>
  <si>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</si>
  <si>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</si>
  <si>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</si>
  <si>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</si>
  <si>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</si>
  <si>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</si>
  <si>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</si>
  <si>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</si>
  <si>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</si>
  <si>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</si>
  <si>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</si>
  <si>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</si>
  <si>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</si>
  <si>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</si>
  <si>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</si>
  <si>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</si>
  <si>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</si>
  <si>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</si>
  <si>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</si>
  <si>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</si>
  <si>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</si>
  <si>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</si>
  <si>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</si>
  <si>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</si>
  <si>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</si>
  <si>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</si>
  <si>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</si>
  <si>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</si>
  <si>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</si>
  <si>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</si>
  <si>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</si>
  <si>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</si>
  <si>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</si>
  <si>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</si>
  <si>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</si>
  <si>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</si>
  <si>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</si>
  <si>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</si>
  <si>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</si>
  <si>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</si>
  <si>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</si>
  <si>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</si>
  <si>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</si>
  <si>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</si>
  <si>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</si>
  <si>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</si>
  <si>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</si>
  <si>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</si>
  <si>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</si>
  <si>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</si>
  <si>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</si>
  <si>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</si>
  <si>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</si>
  <si>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</si>
  <si>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</si>
  <si>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</si>
  <si>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</si>
  <si>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</si>
  <si>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</si>
  <si>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</si>
  <si>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</si>
  <si>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</si>
  <si>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</si>
  <si>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</si>
  <si>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</si>
  <si>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</si>
  <si>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</si>
  <si>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</si>
  <si>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</si>
  <si>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</si>
  <si>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</si>
  <si>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</si>
  <si>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</si>
  <si>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</si>
  <si>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</si>
  <si>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</si>
  <si>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</si>
  <si>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</si>
  <si>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</si>
  <si>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</si>
  <si>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</si>
  <si>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</si>
  <si>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</si>
  <si>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</si>
  <si>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</si>
  <si>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</si>
  <si>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</si>
  <si>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</si>
  <si>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</si>
  <si>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</si>
  <si>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</si>
  <si>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</si>
  <si>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</si>
  <si>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</si>
  <si>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</si>
  <si>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</si>
  <si>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</si>
  <si>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</si>
  <si>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</si>
  <si>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</si>
  <si>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</si>
  <si>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</si>
  <si>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</si>
  <si>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</si>
  <si>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</si>
  <si>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</si>
  <si>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</si>
  <si>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</si>
  <si>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</si>
  <si>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</si>
  <si>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</si>
  <si>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</si>
  <si>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</si>
  <si>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</si>
  <si>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</si>
  <si>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</si>
  <si>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</si>
  <si>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</si>
  <si>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</si>
  <si>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</si>
  <si>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</si>
  <si>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</si>
  <si>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</si>
  <si>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</si>
  <si>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</si>
  <si>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</si>
  <si>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</si>
  <si>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</si>
  <si>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</si>
  <si>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</si>
  <si>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</si>
  <si>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</si>
  <si>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</si>
  <si>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</si>
  <si>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</si>
  <si>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</si>
  <si>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</si>
  <si>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</si>
  <si>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</si>
  <si>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</si>
  <si>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</si>
  <si>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</si>
  <si>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</si>
  <si>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</si>
  <si>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</si>
  <si>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</si>
  <si>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</si>
  <si>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</si>
  <si>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</si>
  <si>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</si>
  <si>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</si>
  <si>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</si>
  <si>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</si>
  <si>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</si>
  <si>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</si>
  <si>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</si>
  <si>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</si>
  <si>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</si>
  <si>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</si>
  <si>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</si>
  <si>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</si>
  <si>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</si>
  <si>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</si>
  <si>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</si>
  <si>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</si>
  <si>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</si>
  <si>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</si>
  <si>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</si>
  <si>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</si>
  <si>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</si>
  <si>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</si>
  <si>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</si>
  <si>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</si>
  <si>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</si>
  <si>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</si>
  <si>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</si>
  <si>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</si>
  <si>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</si>
  <si>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</si>
  <si>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</si>
  <si>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</si>
  <si>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</si>
  <si>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</si>
  <si>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</si>
  <si>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</si>
  <si>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</si>
  <si>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</si>
  <si>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</si>
  <si>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</si>
  <si>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</si>
  <si>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</si>
  <si>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</si>
  <si>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</si>
  <si>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</si>
  <si>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</si>
  <si>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</si>
  <si>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</si>
  <si>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</si>
  <si>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</si>
  <si>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</si>
  <si>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</si>
  <si>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</si>
  <si>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</si>
  <si>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</si>
  <si>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</si>
  <si>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</si>
  <si>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</si>
  <si>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</si>
  <si>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</si>
  <si>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</si>
  <si>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</si>
  <si>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</si>
  <si>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</si>
  <si>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</si>
  <si>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</si>
  <si>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</si>
  <si>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</si>
  <si>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</si>
  <si>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</si>
  <si>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</si>
  <si>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</si>
  <si>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</si>
  <si>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</si>
  <si>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</si>
  <si>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</si>
  <si>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</si>
  <si>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</si>
  <si>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</si>
  <si>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</si>
  <si>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</si>
  <si>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</si>
  <si>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</si>
  <si>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</si>
  <si>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</si>
  <si>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</si>
  <si>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</si>
  <si>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</si>
  <si>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</si>
  <si>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</si>
  <si>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</si>
  <si>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</si>
  <si>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</si>
  <si>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</si>
  <si>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</si>
  <si>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</si>
  <si>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</si>
  <si>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</si>
  <si>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</si>
  <si>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</si>
  <si>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</si>
  <si>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</si>
  <si>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</si>
  <si>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</si>
  <si>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</si>
  <si>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</si>
  <si>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</si>
  <si>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</si>
  <si>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</si>
  <si>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</si>
  <si>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</si>
  <si>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</si>
  <si>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</si>
  <si>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</si>
  <si>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</si>
  <si>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</si>
  <si>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</si>
  <si>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</si>
  <si>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</si>
  <si>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</si>
  <si>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</si>
  <si>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</si>
  <si>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</si>
  <si>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</si>
  <si>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</si>
  <si>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</si>
  <si>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</si>
  <si>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</si>
  <si>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</si>
  <si>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</si>
  <si>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</si>
  <si>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</si>
  <si>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</si>
  <si>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</si>
  <si>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</si>
  <si>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</si>
  <si>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</si>
  <si>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</si>
  <si>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</si>
  <si>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</si>
  <si>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</si>
  <si>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</si>
  <si>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</si>
  <si>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</si>
  <si>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</si>
  <si>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</si>
  <si>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</si>
  <si>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</si>
  <si>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</si>
  <si>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</si>
  <si>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</si>
  <si>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</si>
  <si>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</si>
  <si>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</si>
  <si>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</si>
  <si>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</si>
  <si>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</si>
  <si>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</si>
  <si>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</si>
  <si>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</si>
  <si>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</si>
  <si>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</si>
  <si>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</si>
  <si>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</si>
  <si>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</si>
  <si>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</si>
  <si>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</si>
  <si>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</si>
  <si>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</si>
  <si>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</si>
  <si>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</si>
  <si>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</si>
  <si>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</si>
  <si>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</si>
  <si>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</si>
  <si>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</si>
  <si>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</si>
  <si>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</si>
  <si>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</si>
  <si>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</si>
  <si>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</si>
  <si>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</si>
  <si>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</si>
  <si>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</si>
  <si>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</si>
  <si>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</si>
  <si>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</si>
  <si>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</si>
  <si>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</si>
  <si>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</si>
  <si>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</si>
  <si>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</si>
  <si>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</si>
  <si>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</si>
  <si>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</si>
  <si>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</si>
  <si>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</si>
  <si>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</si>
  <si>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</si>
  <si>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</si>
  <si>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</si>
  <si>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</si>
  <si>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</si>
  <si>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</si>
  <si>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</si>
  <si>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</si>
  <si>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</si>
  <si>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</si>
  <si>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</si>
  <si>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</si>
  <si>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</si>
  <si>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</si>
  <si>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</si>
  <si>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</si>
  <si>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</si>
  <si>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</si>
  <si>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</si>
  <si>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</si>
  <si>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</si>
  <si>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</si>
  <si>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</si>
  <si>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</si>
  <si>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</si>
  <si>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</si>
  <si>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</si>
  <si>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</si>
  <si>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</si>
  <si>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</si>
  <si>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</si>
  <si>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</si>
  <si>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</si>
  <si>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</si>
  <si>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</si>
  <si>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</si>
  <si>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</si>
  <si>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</si>
  <si>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</si>
  <si>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</si>
  <si>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</si>
  <si>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</si>
  <si>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</si>
  <si>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</si>
  <si>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</si>
  <si>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</si>
  <si>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</si>
  <si>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</si>
  <si>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</si>
  <si>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</si>
  <si>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</si>
  <si>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</si>
  <si>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</si>
  <si>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</si>
  <si>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</si>
  <si>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</si>
  <si>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</si>
  <si>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</si>
  <si>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</si>
  <si>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</si>
  <si>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</si>
  <si>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</si>
  <si>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</si>
  <si>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</si>
  <si>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</si>
  <si>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</si>
  <si>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</si>
  <si>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</si>
  <si>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</si>
  <si>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</si>
  <si>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</si>
  <si>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</si>
  <si>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</si>
  <si>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</si>
  <si>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</si>
  <si>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</si>
  <si>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</si>
  <si>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</si>
  <si>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</si>
  <si>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</si>
  <si>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</si>
  <si>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</si>
  <si>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</si>
  <si>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</si>
  <si>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</si>
  <si>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</si>
  <si>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</si>
  <si>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</si>
  <si>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</si>
  <si>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</si>
  <si>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</si>
  <si>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</si>
  <si>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</si>
  <si>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</si>
  <si>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</si>
  <si>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</si>
  <si>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</si>
  <si>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</si>
  <si>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</si>
  <si>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</si>
  <si>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</si>
  <si>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</si>
  <si>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</si>
  <si>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</si>
  <si>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</si>
  <si>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</si>
  <si>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</si>
  <si>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</si>
  <si>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</si>
  <si>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</si>
  <si>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</si>
  <si>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</si>
  <si>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</si>
  <si>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</si>
  <si>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</si>
  <si>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</si>
  <si>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</si>
  <si>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</si>
  <si>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</si>
  <si>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</si>
  <si>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</si>
  <si>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</si>
  <si>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</si>
  <si>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</si>
  <si>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</si>
  <si>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</si>
  <si>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</si>
  <si>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</si>
  <si>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</si>
  <si>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</si>
  <si>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</si>
  <si>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</si>
  <si>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</si>
  <si>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</si>
  <si>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</si>
  <si>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</si>
  <si>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</si>
  <si>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</si>
  <si>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</si>
  <si>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</si>
  <si>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</si>
  <si>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</si>
  <si>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</si>
  <si>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</si>
  <si>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</si>
  <si>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</si>
  <si>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</si>
  <si>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</si>
  <si>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</si>
  <si>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</si>
  <si>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</si>
  <si>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</si>
  <si>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</si>
  <si>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</si>
  <si>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</si>
  <si>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</si>
  <si>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</si>
  <si>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</si>
  <si>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</si>
  <si>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</si>
  <si>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</si>
  <si>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</si>
  <si>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</si>
  <si>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</si>
  <si>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</si>
  <si>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</si>
  <si>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</si>
  <si>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</si>
  <si>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</si>
  <si>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</si>
  <si>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</si>
  <si>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</si>
  <si>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</si>
  <si>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</si>
  <si>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</si>
  <si>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</si>
  <si>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</si>
  <si>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</si>
  <si>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</si>
  <si>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</si>
  <si>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</si>
  <si>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</si>
  <si>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</si>
  <si>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</si>
  <si>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</si>
  <si>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</si>
  <si>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</si>
  <si>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</si>
  <si>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</si>
  <si>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</si>
  <si>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</si>
  <si>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</si>
  <si>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</si>
  <si>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</si>
  <si>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</si>
  <si>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</si>
  <si>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</si>
  <si>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</si>
  <si>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</si>
  <si>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</si>
  <si>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</si>
  <si>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</si>
  <si>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</si>
  <si>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</si>
  <si>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</si>
  <si>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</si>
  <si>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</si>
  <si>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</si>
  <si>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</si>
  <si>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</si>
  <si>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</si>
  <si>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</si>
  <si>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</si>
  <si>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</si>
  <si>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</si>
  <si>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</si>
  <si>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</si>
  <si>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</si>
  <si>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</si>
  <si>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</si>
  <si>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</si>
  <si>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</si>
  <si>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</si>
  <si>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</si>
  <si>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</si>
  <si>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</si>
  <si>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</si>
  <si>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</si>
  <si>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</si>
  <si>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</si>
  <si>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</si>
  <si>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</si>
  <si>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</si>
  <si>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</si>
  <si>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</si>
  <si>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</si>
  <si>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</si>
  <si>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</si>
  <si>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</si>
  <si>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</si>
  <si>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</si>
  <si>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</si>
  <si>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</si>
  <si>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</si>
  <si>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</si>
  <si>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</si>
  <si>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</si>
  <si>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</si>
  <si>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</si>
  <si>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</si>
  <si>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</si>
  <si>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</si>
  <si>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</si>
  <si>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</si>
  <si>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</si>
  <si>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</si>
  <si>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</si>
  <si>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</si>
  <si>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</si>
  <si>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</si>
  <si>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</si>
  <si>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</si>
  <si>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</si>
  <si>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</si>
  <si>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</si>
  <si>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</si>
  <si>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</si>
  <si>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</si>
  <si>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</si>
  <si>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</si>
  <si>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</si>
  <si>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</si>
  <si>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</si>
  <si>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</si>
  <si>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</si>
  <si>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</si>
  <si>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</si>
  <si>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</si>
  <si>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</si>
  <si>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</si>
  <si>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</si>
  <si>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</si>
  <si>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</si>
  <si>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</si>
  <si>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</si>
  <si>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</si>
  <si>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</si>
  <si>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</si>
  <si>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</si>
  <si>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</si>
  <si>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</si>
  <si>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</si>
  <si>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</si>
  <si>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</si>
  <si>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</si>
  <si>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</si>
  <si>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</si>
  <si>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</si>
  <si>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</si>
  <si>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</si>
  <si>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</si>
  <si>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</si>
  <si>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</si>
  <si>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</si>
  <si>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</si>
  <si>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</si>
  <si>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</si>
  <si>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</si>
  <si>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</si>
  <si>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</si>
  <si>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</si>
  <si>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</si>
  <si>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</si>
  <si>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</si>
  <si>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</si>
  <si>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</si>
  <si>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</si>
  <si>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</si>
  <si>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</si>
  <si>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</si>
  <si>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</si>
  <si>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</si>
  <si>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</si>
  <si>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</si>
  <si>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</si>
  <si>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</si>
  <si>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</si>
  <si>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</si>
  <si>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</si>
  <si>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</si>
  <si>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</si>
  <si>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</si>
  <si>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</si>
  <si>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</si>
  <si>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</si>
  <si>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</si>
  <si>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</si>
  <si>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</si>
  <si>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</si>
  <si>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</si>
  <si>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</si>
  <si>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</si>
  <si>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</si>
  <si>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</si>
  <si>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</si>
  <si>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</si>
  <si>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</si>
  <si>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</si>
  <si>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</si>
  <si>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</si>
  <si>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</si>
  <si>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</si>
  <si>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</si>
  <si>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</si>
  <si>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</si>
  <si>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</si>
  <si>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</si>
  <si>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</si>
  <si>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</si>
  <si>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</si>
  <si>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</si>
  <si>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</si>
  <si>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</si>
  <si>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</si>
  <si>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</si>
  <si>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</si>
  <si>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</si>
  <si>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</si>
  <si>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</si>
  <si>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</si>
  <si>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</si>
  <si>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</si>
  <si>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</si>
  <si>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</si>
  <si>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</si>
  <si>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</si>
  <si>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</si>
  <si>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</si>
  <si>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</si>
  <si>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</si>
  <si>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</si>
  <si>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</si>
  <si>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</si>
  <si>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</si>
  <si>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</si>
  <si>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</si>
  <si>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</si>
  <si>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</si>
  <si>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</si>
  <si>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</si>
  <si>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</si>
  <si>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</si>
  <si>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</si>
  <si>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</si>
  <si>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</si>
  <si>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</si>
  <si>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</si>
  <si>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</si>
  <si>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</si>
  <si>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</si>
  <si>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</si>
  <si>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</si>
  <si>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</si>
  <si>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</si>
  <si>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</si>
  <si>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</si>
  <si>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</si>
  <si>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</si>
  <si>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</si>
  <si>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</si>
  <si>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</si>
  <si>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</si>
  <si>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</si>
  <si>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</si>
  <si>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</si>
  <si>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</si>
  <si>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</si>
  <si>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</si>
  <si>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</si>
  <si>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</si>
  <si>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</si>
  <si>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</si>
  <si>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</si>
  <si>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</si>
  <si>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</si>
  <si>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</si>
  <si>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</si>
  <si>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</si>
  <si>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</si>
  <si>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</si>
  <si>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</si>
  <si>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</si>
  <si>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</si>
  <si>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</si>
  <si>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</si>
  <si>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</si>
  <si>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</si>
  <si>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</si>
  <si>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</si>
  <si>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</si>
  <si>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</si>
  <si>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</si>
  <si>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</si>
  <si>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</si>
  <si>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</si>
  <si>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</si>
  <si>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</si>
  <si>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</si>
  <si>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</si>
  <si>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</si>
  <si>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</si>
  <si>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</si>
  <si>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</si>
  <si>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</si>
  <si>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</si>
  <si>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</si>
  <si>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</si>
  <si>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</si>
  <si>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</si>
  <si>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</si>
  <si>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</si>
  <si>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</si>
  <si>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</si>
  <si>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</si>
  <si>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</si>
  <si>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</si>
  <si>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</si>
  <si>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</si>
  <si>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</si>
  <si>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</si>
  <si>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</si>
  <si>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</si>
  <si>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</si>
  <si>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</si>
  <si>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</si>
  <si>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</si>
  <si>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</si>
  <si>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</si>
  <si>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</si>
  <si>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</si>
  <si>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</si>
  <si>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</si>
  <si>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</si>
  <si>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</si>
  <si>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</si>
  <si>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</si>
  <si>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</si>
  <si>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</si>
  <si>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</si>
  <si>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</si>
  <si>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</si>
  <si>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</si>
  <si>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</si>
  <si>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</si>
  <si>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</si>
  <si>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</si>
  <si>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</si>
  <si>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</si>
  <si>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</si>
  <si>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</si>
  <si>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</si>
  <si>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</si>
  <si>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</si>
  <si>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</si>
  <si>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</si>
  <si>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</si>
  <si>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</si>
  <si>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</si>
  <si>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</si>
  <si>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</si>
  <si>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</si>
  <si>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</si>
  <si>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</si>
  <si>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</si>
  <si>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</si>
  <si>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</si>
  <si>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</si>
  <si>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</si>
  <si>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</si>
  <si>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</si>
  <si>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</si>
  <si>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</si>
  <si>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</si>
  <si>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</si>
  <si>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</si>
  <si>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</si>
  <si>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</si>
  <si>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</si>
  <si>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</si>
  <si>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</si>
  <si>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</si>
  <si>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</si>
  <si>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</si>
  <si>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</si>
  <si>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</si>
  <si>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</si>
  <si>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</si>
  <si>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</si>
  <si>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</si>
  <si>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</si>
  <si>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</si>
  <si>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</si>
  <si>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</si>
  <si>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</si>
  <si>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</si>
  <si>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</si>
  <si>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</si>
  <si>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</si>
  <si>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</si>
  <si>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</si>
  <si>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</si>
  <si>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</si>
  <si>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</si>
  <si>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</si>
  <si>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</si>
  <si>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</si>
  <si>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</si>
  <si>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</si>
  <si>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</si>
  <si>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</si>
  <si>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</si>
  <si>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</si>
  <si>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</si>
  <si>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</si>
  <si>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</si>
  <si>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</si>
  <si>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</si>
  <si>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</si>
  <si>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</si>
  <si>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</si>
  <si>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</si>
  <si>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</si>
  <si>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</si>
  <si>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</si>
  <si>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</si>
  <si>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</si>
  <si>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</si>
  <si>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</si>
  <si>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</si>
  <si>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</si>
  <si>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</si>
  <si>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</si>
  <si>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</si>
  <si>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</si>
  <si>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</si>
  <si>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</si>
  <si>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</si>
  <si>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</si>
  <si>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</si>
  <si>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</si>
  <si>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</si>
  <si>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</si>
  <si>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</si>
  <si>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</si>
  <si>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</si>
  <si>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</si>
  <si>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</si>
  <si>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</si>
  <si>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</si>
  <si>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</si>
  <si>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</si>
  <si>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</si>
  <si>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</si>
  <si>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</si>
  <si>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</si>
  <si>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</si>
  <si>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</si>
  <si>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</si>
  <si>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</si>
  <si>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</si>
  <si>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</si>
  <si>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</si>
  <si>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</si>
  <si>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</si>
  <si>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</si>
  <si>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</si>
  <si>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</si>
  <si>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</si>
  <si>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</si>
  <si>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</si>
  <si>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</si>
  <si>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</si>
  <si>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</si>
  <si>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</si>
  <si>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</si>
  <si>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</si>
  <si>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</si>
  <si>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</si>
  <si>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</si>
  <si>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</si>
  <si>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</si>
  <si>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</si>
  <si>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</si>
  <si>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</si>
  <si>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</si>
  <si>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</si>
  <si>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</si>
  <si>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</si>
  <si>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</si>
  <si>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</si>
  <si>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</si>
  <si>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</si>
  <si>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</si>
  <si>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</si>
  <si>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</si>
  <si>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</si>
  <si>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</si>
  <si>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</si>
  <si>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</si>
  <si>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</si>
  <si>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</si>
  <si>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</si>
  <si>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</si>
  <si>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</si>
  <si>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</si>
  <si>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</si>
  <si>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</si>
  <si>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</si>
  <si>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</si>
  <si>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</si>
  <si>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</si>
  <si>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</si>
  <si>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</si>
  <si>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</si>
  <si>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</si>
  <si>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</si>
  <si>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</si>
  <si>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</si>
  <si>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</si>
  <si>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</si>
  <si>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</si>
  <si>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</si>
  <si>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</si>
  <si>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</si>
  <si>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</si>
  <si>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</si>
  <si>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</si>
  <si>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</si>
  <si>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</si>
  <si>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</si>
  <si>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</si>
  <si>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</si>
  <si>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</si>
  <si>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</si>
  <si>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</si>
  <si>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</si>
  <si>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</si>
  <si>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</si>
  <si>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</si>
  <si>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</si>
  <si>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</si>
  <si>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</si>
  <si>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</si>
  <si>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</si>
  <si>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</si>
  <si>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</si>
  <si>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</si>
  <si>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</si>
  <si>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</si>
  <si>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</si>
  <si>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</si>
  <si>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</si>
  <si>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</si>
  <si>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</si>
  <si>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</si>
  <si>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</si>
  <si>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</si>
  <si>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</si>
  <si>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</si>
  <si>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</si>
  <si>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</si>
  <si>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</si>
  <si>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</si>
  <si>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</si>
  <si>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</si>
  <si>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</si>
  <si>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</si>
  <si>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</si>
  <si>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</si>
  <si>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</si>
  <si>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</si>
  <si>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</si>
  <si>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</si>
  <si>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</si>
  <si>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</si>
  <si>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</si>
  <si>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</si>
  <si>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</si>
  <si>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</si>
  <si>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</si>
  <si>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</si>
  <si>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</si>
  <si>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</si>
  <si>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</si>
  <si>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</si>
  <si>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</si>
  <si>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</si>
  <si>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</si>
  <si>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</si>
  <si>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</si>
  <si>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</si>
  <si>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</si>
  <si>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</si>
  <si>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</si>
  <si>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</si>
  <si>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</si>
  <si>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</si>
  <si>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</si>
  <si>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</si>
  <si>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</si>
  <si>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</si>
  <si>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</si>
  <si>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</si>
  <si>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</si>
  <si>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</si>
  <si>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</si>
  <si>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</si>
  <si>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</si>
  <si>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</si>
  <si>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</si>
  <si>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</si>
  <si>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</si>
  <si>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</si>
  <si>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</si>
  <si>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</si>
  <si>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</si>
  <si>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</si>
  <si>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</si>
  <si>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</si>
  <si>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</si>
  <si>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</si>
  <si>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</si>
  <si>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</si>
  <si>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</si>
  <si>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</si>
  <si>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</si>
  <si>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</si>
  <si>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</si>
  <si>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</si>
  <si>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</si>
  <si>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</si>
  <si>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</si>
  <si>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</si>
  <si>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</si>
  <si>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</si>
  <si>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</si>
  <si>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</si>
  <si>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</si>
  <si>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</si>
  <si>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</si>
  <si>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</si>
  <si>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</si>
  <si>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</si>
  <si>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</si>
  <si>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</si>
  <si>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</si>
  <si>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</si>
  <si>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</si>
  <si>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</si>
  <si>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</si>
  <si>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</si>
  <si>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</si>
  <si>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</si>
  <si>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</si>
  <si>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</si>
  <si>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</si>
  <si>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</si>
  <si>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</si>
  <si>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</si>
  <si>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</si>
  <si>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</si>
  <si>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</si>
  <si>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</si>
  <si>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</si>
  <si>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</si>
  <si>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</si>
  <si>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</si>
  <si>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</si>
  <si>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</si>
  <si>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</si>
  <si>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</si>
  <si>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</si>
  <si>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</si>
  <si>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</si>
  <si>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</si>
  <si>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</si>
  <si>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</si>
  <si>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</si>
  <si>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</si>
  <si>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</si>
  <si>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</si>
  <si>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</si>
  <si>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</si>
  <si>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</si>
  <si>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</si>
  <si>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</si>
  <si>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</si>
  <si>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</si>
  <si>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</si>
  <si>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</si>
  <si>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</si>
  <si>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</si>
  <si>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</si>
  <si>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</si>
  <si>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</si>
  <si>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</si>
  <si>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</si>
  <si>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</si>
  <si>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</si>
  <si>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</si>
  <si>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</si>
  <si>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</si>
  <si>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</si>
  <si>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</si>
  <si>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</si>
  <si>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</si>
  <si>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</si>
  <si>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</si>
  <si>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</si>
  <si>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</si>
  <si>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</si>
  <si>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</si>
  <si>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</si>
  <si>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</si>
  <si>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</si>
  <si>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</si>
  <si>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</si>
  <si>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</si>
  <si>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</si>
  <si>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</si>
  <si>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</si>
  <si>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</si>
  <si>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</si>
  <si>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</si>
  <si>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</si>
  <si>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</si>
  <si>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</si>
  <si>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</si>
  <si>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</si>
  <si>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</si>
  <si>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</si>
  <si>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</si>
  <si>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</si>
  <si>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</si>
  <si>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</si>
  <si>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</si>
  <si>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</si>
  <si>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</si>
  <si>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</si>
  <si>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</si>
  <si>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</si>
  <si>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</si>
  <si>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</si>
  <si>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</si>
  <si>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</si>
  <si>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</si>
  <si>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</si>
  <si>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</si>
  <si>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</si>
  <si>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</si>
  <si>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</si>
  <si>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</si>
  <si>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</si>
  <si>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</si>
  <si>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</si>
  <si>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</si>
  <si>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</si>
  <si>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</si>
  <si>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</si>
  <si>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</si>
  <si>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</si>
  <si>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</si>
  <si>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</si>
  <si>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</si>
  <si>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</si>
  <si>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</si>
  <si>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</si>
  <si>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</si>
  <si>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</si>
  <si>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</si>
  <si>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</si>
  <si>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</si>
  <si>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</si>
  <si>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</si>
  <si>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</si>
  <si>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</si>
  <si>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</si>
  <si>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</si>
  <si>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</si>
  <si>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</si>
  <si>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</si>
  <si>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</si>
  <si>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</si>
  <si>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</si>
  <si>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</si>
  <si>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</si>
  <si>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</si>
  <si>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</si>
  <si>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</si>
  <si>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</si>
  <si>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</si>
  <si>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</si>
  <si>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</si>
  <si>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</si>
  <si>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</si>
  <si>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</si>
  <si>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</si>
  <si>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</si>
  <si>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</si>
  <si>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</si>
  <si>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</si>
  <si>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</si>
  <si>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</si>
  <si>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</si>
  <si>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</si>
  <si>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</si>
  <si>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</si>
  <si>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</si>
  <si>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</si>
  <si>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</si>
  <si>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</si>
  <si>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</si>
  <si>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</si>
  <si>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</si>
  <si>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</si>
  <si>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</si>
  <si>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</si>
  <si>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</si>
  <si>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</si>
  <si>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</si>
  <si>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</si>
  <si>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</si>
  <si>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</si>
  <si>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</si>
  <si>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</si>
  <si>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</si>
  <si>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</si>
  <si>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</si>
  <si>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</si>
  <si>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</si>
  <si>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</si>
  <si>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</si>
  <si>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</si>
  <si>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</si>
  <si>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</si>
  <si>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</si>
  <si>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</si>
  <si>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</si>
  <si>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</si>
  <si>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</si>
  <si>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</si>
  <si>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</si>
  <si>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</si>
  <si>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</si>
  <si>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</si>
  <si>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</si>
  <si>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</si>
  <si>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</si>
  <si>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</si>
  <si>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</si>
  <si>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</si>
  <si>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</si>
  <si>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</si>
  <si>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</si>
  <si>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</si>
  <si>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</si>
  <si>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</si>
  <si>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</si>
  <si>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</si>
  <si>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</si>
  <si>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</si>
  <si>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</si>
  <si>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</si>
  <si>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</si>
  <si>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</si>
  <si>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</si>
  <si>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</si>
  <si>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</si>
  <si>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</si>
  <si>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</si>
  <si>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</si>
  <si>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</si>
  <si>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</si>
  <si>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</si>
  <si>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</si>
  <si>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</si>
  <si>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</si>
  <si>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</si>
  <si>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</si>
  <si>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</si>
  <si>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</si>
  <si>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</si>
  <si>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</si>
  <si>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</si>
  <si>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</si>
  <si>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</si>
  <si>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</si>
  <si>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</si>
  <si>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</si>
  <si>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</si>
  <si>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</si>
  <si>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</si>
  <si>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</si>
  <si>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</si>
  <si>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</si>
  <si>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</si>
  <si>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</si>
  <si>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</si>
  <si>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</si>
  <si>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</si>
  <si>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</si>
  <si>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</si>
  <si>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</si>
  <si>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</si>
  <si>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</si>
  <si>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</si>
  <si>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</si>
  <si>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</si>
  <si>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</si>
  <si>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</si>
  <si>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</si>
  <si>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</si>
  <si>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</si>
  <si>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</si>
  <si>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</si>
  <si>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</si>
  <si>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</si>
  <si>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</si>
  <si>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</si>
  <si>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</si>
  <si>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</si>
  <si>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</si>
  <si>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</si>
  <si>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</si>
  <si>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</si>
  <si>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</si>
  <si>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</si>
  <si>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</si>
  <si>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</si>
  <si>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</si>
  <si>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</si>
  <si>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</si>
  <si>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</si>
  <si>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</si>
  <si>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</si>
  <si>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</si>
  <si>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</si>
  <si>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</si>
  <si>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</si>
  <si>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</si>
  <si>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</si>
  <si>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</si>
  <si>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</si>
  <si>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</si>
  <si>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</si>
  <si>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</si>
  <si>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</si>
  <si>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</si>
  <si>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</si>
  <si>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</si>
  <si>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</si>
  <si>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</si>
  <si>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</si>
  <si>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</si>
  <si>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</si>
  <si>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</si>
  <si>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</si>
  <si>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</si>
  <si>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</si>
  <si>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</si>
  <si>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</si>
  <si>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</si>
  <si>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</si>
  <si>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</si>
  <si>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</si>
  <si>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</si>
  <si>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</si>
  <si>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</si>
  <si>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</si>
  <si>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</si>
  <si>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</si>
  <si>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</si>
  <si>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</si>
  <si>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</si>
  <si>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</si>
  <si>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</si>
  <si>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</si>
  <si>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</si>
  <si>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</si>
  <si>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</si>
  <si>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</si>
  <si>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</si>
  <si>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</si>
  <si>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</si>
  <si>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</si>
  <si>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</si>
  <si>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</si>
  <si>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</si>
  <si>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</si>
  <si>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</si>
  <si>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</si>
  <si>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</si>
  <si>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</si>
  <si>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</si>
  <si>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</si>
  <si>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</si>
  <si>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</si>
  <si>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</si>
  <si>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</si>
  <si>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</si>
  <si>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</si>
  <si>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</si>
  <si>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</si>
  <si>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</si>
  <si>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</si>
  <si>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</si>
  <si>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</si>
  <si>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</si>
  <si>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</si>
  <si>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</si>
  <si>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</si>
  <si>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</si>
  <si>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</si>
  <si>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</si>
  <si>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</si>
  <si>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</si>
  <si>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</si>
  <si>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</si>
  <si>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</si>
  <si>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</si>
  <si>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</si>
  <si>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</si>
  <si>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</si>
  <si>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</si>
  <si>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</si>
  <si>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</si>
  <si>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</si>
  <si>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</si>
  <si>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</si>
  <si>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</si>
  <si>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</si>
  <si>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</si>
  <si>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</si>
  <si>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</si>
  <si>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</si>
  <si>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</si>
  <si>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</si>
  <si>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</si>
  <si>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</si>
  <si>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</si>
  <si>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</si>
  <si>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</si>
  <si>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</si>
  <si>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</si>
  <si>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</si>
  <si>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</si>
  <si>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</si>
  <si>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</si>
  <si>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</si>
  <si>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</si>
  <si>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</si>
  <si>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</si>
  <si>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</si>
  <si>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</si>
  <si>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</si>
  <si>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</si>
  <si>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</si>
  <si>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</si>
  <si>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</si>
  <si>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</si>
  <si>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</si>
  <si>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</si>
  <si>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</si>
  <si>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</si>
  <si>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</si>
  <si>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</si>
  <si>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</si>
  <si>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</si>
  <si>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</si>
  <si>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</si>
  <si>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</si>
  <si>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</si>
  <si>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</si>
  <si>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</si>
  <si>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</si>
  <si>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</si>
  <si>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</si>
  <si>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</si>
  <si>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</si>
  <si>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</si>
  <si>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</si>
  <si>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</si>
  <si>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</si>
  <si>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</si>
  <si>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</si>
  <si>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</si>
  <si>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</si>
  <si>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</si>
  <si>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</si>
  <si>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</si>
  <si>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</si>
  <si>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</si>
  <si>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</si>
  <si>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</si>
  <si>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</si>
  <si>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</si>
  <si>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</si>
  <si>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</si>
  <si>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</si>
  <si>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</si>
  <si>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</si>
  <si>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</si>
  <si>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</si>
  <si>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</si>
  <si>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</si>
  <si>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</si>
  <si>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</si>
  <si>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</si>
  <si>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</si>
  <si>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</si>
  <si>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</si>
  <si>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</si>
  <si>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</si>
  <si>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</si>
  <si>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</si>
  <si>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</si>
  <si>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</si>
  <si>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</si>
  <si>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</si>
  <si>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</si>
  <si>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</si>
  <si>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</si>
  <si>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</si>
  <si>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</si>
  <si>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</si>
  <si>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</si>
  <si>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</si>
  <si>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</si>
  <si>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</si>
  <si>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</si>
  <si>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</si>
  <si>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</si>
  <si>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</si>
  <si>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</si>
  <si>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</si>
  <si>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</si>
  <si>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</si>
  <si>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</si>
  <si>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</si>
  <si>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</si>
  <si>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</si>
  <si>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</si>
  <si>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</si>
  <si>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</si>
  <si>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</si>
  <si>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</si>
  <si>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</si>
  <si>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</si>
  <si>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</si>
  <si>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</si>
  <si>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</si>
  <si>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</si>
  <si>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</si>
  <si>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</si>
  <si>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</si>
  <si>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</si>
  <si>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</si>
  <si>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</si>
  <si>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</si>
  <si>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</si>
  <si>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</si>
  <si>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</si>
  <si>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</si>
  <si>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</si>
  <si>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</si>
  <si>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</si>
  <si>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</si>
  <si>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</si>
  <si>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</si>
  <si>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</si>
  <si>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</si>
  <si>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</si>
  <si>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</si>
  <si>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</si>
  <si>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</si>
  <si>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</si>
  <si>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</si>
  <si>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</si>
  <si>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</si>
  <si>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</si>
  <si>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</si>
  <si>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</si>
  <si>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</si>
  <si>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</si>
  <si>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</si>
  <si>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</si>
  <si>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</si>
  <si>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</si>
  <si>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</si>
  <si>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</si>
  <si>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</si>
  <si>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</si>
  <si>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</si>
  <si>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</si>
  <si>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</si>
  <si>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</si>
  <si>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</si>
  <si>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</si>
  <si>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</si>
  <si>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</si>
  <si>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</si>
  <si>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</si>
  <si>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</si>
  <si>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</si>
  <si>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</si>
  <si>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</si>
  <si>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</si>
  <si>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</si>
  <si>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</si>
  <si>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</si>
  <si>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</si>
  <si>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</si>
  <si>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</si>
  <si>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</si>
  <si>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</si>
  <si>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</si>
  <si>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</si>
  <si>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</si>
  <si>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</si>
  <si>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</si>
  <si>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</si>
  <si>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</si>
  <si>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</si>
  <si>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</si>
  <si>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</si>
  <si>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</si>
  <si>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</si>
  <si>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</si>
  <si>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</si>
  <si>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</si>
  <si>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</si>
  <si>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</si>
  <si>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</si>
  <si>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</si>
  <si>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</si>
  <si>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</si>
  <si>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</si>
  <si>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</si>
  <si>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</si>
  <si>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</si>
  <si>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</si>
  <si>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</si>
  <si>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</si>
  <si>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</si>
  <si>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</si>
  <si>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</si>
  <si>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</si>
  <si>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</si>
  <si>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</si>
  <si>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</si>
  <si>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</si>
  <si>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</si>
  <si>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</si>
  <si>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</si>
  <si>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</si>
  <si>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</si>
  <si>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</si>
  <si>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</si>
  <si>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</si>
  <si>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</si>
  <si>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</si>
  <si>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</si>
  <si>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</si>
  <si>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</si>
  <si>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</si>
  <si>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</si>
  <si>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</si>
  <si>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</si>
  <si>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</si>
  <si>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</si>
  <si>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</si>
  <si>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</si>
  <si>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</si>
  <si>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</si>
  <si>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</si>
  <si>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</si>
  <si>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</si>
  <si>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</si>
  <si>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</si>
  <si>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</si>
  <si>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</si>
  <si>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</si>
  <si>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</si>
  <si>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</si>
  <si>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</si>
  <si>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</si>
  <si>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</si>
  <si>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</si>
  <si>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</si>
  <si>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</si>
  <si>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</si>
  <si>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</si>
  <si>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</si>
  <si>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</si>
  <si>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</si>
  <si>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</si>
  <si>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</si>
  <si>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</si>
  <si>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</si>
  <si>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</si>
  <si>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</si>
  <si>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</si>
  <si>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</si>
  <si>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</si>
  <si>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</si>
  <si>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</si>
  <si>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</si>
  <si>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</si>
  <si>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</si>
  <si>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</si>
  <si>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</si>
  <si>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</si>
  <si>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</si>
  <si>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</si>
  <si>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</si>
  <si>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</si>
  <si>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</si>
  <si>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</si>
  <si>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</si>
  <si>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</si>
  <si>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</si>
  <si>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</si>
  <si>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</si>
  <si>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</si>
  <si>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</si>
  <si>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</si>
  <si>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</si>
  <si>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</si>
  <si>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</si>
  <si>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</si>
  <si>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</si>
  <si>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</si>
  <si>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</si>
  <si>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</si>
  <si>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</si>
  <si>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</si>
  <si>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</si>
  <si>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</si>
  <si>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</si>
  <si>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</si>
  <si>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</si>
  <si>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</si>
  <si>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</si>
  <si>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</si>
  <si>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</si>
  <si>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</si>
  <si>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</si>
  <si>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</si>
  <si>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</si>
  <si>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</si>
  <si>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</si>
  <si>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</si>
  <si>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</si>
  <si>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</si>
  <si>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</si>
  <si>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</si>
  <si>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</si>
  <si>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</si>
  <si>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</si>
  <si>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</si>
  <si>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</si>
  <si>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</si>
  <si>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</si>
  <si>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</si>
  <si>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</si>
  <si>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</si>
  <si>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</si>
  <si>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</si>
  <si>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</si>
  <si>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</si>
  <si>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</si>
  <si>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</si>
  <si>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</si>
  <si>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</si>
  <si>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</si>
  <si>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</si>
  <si>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</si>
  <si>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</si>
  <si>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</si>
  <si>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</si>
  <si>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</si>
  <si>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</si>
  <si>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</si>
  <si>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</si>
  <si>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</si>
  <si>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</si>
  <si>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</si>
  <si>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</si>
  <si>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</si>
  <si>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</si>
  <si>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</si>
  <si>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</si>
  <si>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</si>
  <si>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</si>
  <si>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</si>
  <si>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</si>
  <si>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</si>
  <si>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</si>
  <si>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</si>
  <si>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</si>
  <si>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</si>
  <si>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</si>
  <si>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</si>
  <si>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</si>
  <si>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</si>
  <si>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</si>
  <si>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</si>
  <si>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</si>
  <si>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</si>
  <si>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</si>
  <si>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</si>
  <si>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</si>
  <si>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</si>
  <si>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</si>
  <si>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</si>
  <si>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</si>
  <si>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</si>
  <si>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</si>
  <si>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</si>
  <si>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</si>
  <si>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</si>
  <si>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</si>
  <si>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</si>
  <si>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</si>
  <si>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</si>
  <si>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</si>
  <si>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</si>
  <si>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</si>
  <si>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</si>
  <si>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</si>
  <si>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</si>
  <si>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</si>
  <si>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</si>
  <si>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</si>
  <si>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</si>
  <si>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</si>
  <si>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</si>
  <si>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</si>
  <si>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</si>
  <si>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</si>
  <si>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</si>
  <si>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</si>
  <si>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</si>
  <si>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</si>
  <si>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</si>
  <si>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</si>
  <si>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</si>
  <si>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</si>
  <si>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</si>
  <si>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</si>
  <si>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</si>
  <si>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</si>
  <si>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</si>
  <si>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</si>
  <si>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</si>
  <si>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</si>
  <si>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</si>
  <si>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</si>
  <si>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</si>
  <si>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</si>
  <si>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</si>
  <si>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</si>
  <si>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</si>
  <si>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</si>
  <si>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</si>
  <si>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</si>
  <si>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</si>
  <si>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</si>
  <si>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</si>
  <si>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</si>
  <si>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</si>
  <si>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</si>
  <si>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</si>
  <si>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</si>
  <si>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</si>
  <si>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</si>
  <si>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</si>
  <si>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</si>
  <si>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</si>
  <si>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</si>
  <si>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</si>
  <si>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</si>
  <si>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</si>
  <si>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</si>
  <si>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</si>
  <si>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</si>
  <si>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</si>
  <si>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</si>
  <si>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</si>
  <si>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</si>
  <si>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</si>
  <si>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</si>
  <si>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</si>
  <si>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</si>
  <si>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</si>
  <si>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</si>
  <si>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</si>
  <si>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</si>
  <si>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</si>
  <si>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</si>
  <si>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</si>
  <si>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</si>
  <si>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</si>
  <si>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</si>
  <si>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</si>
  <si>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</si>
  <si>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</si>
  <si>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</si>
  <si>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</si>
  <si>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</si>
  <si>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</si>
  <si>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</si>
  <si>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</si>
  <si>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</si>
  <si>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</si>
  <si>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</si>
  <si>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</si>
  <si>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</si>
  <si>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</si>
  <si>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</si>
  <si>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</si>
  <si>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</si>
  <si>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</si>
  <si>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</si>
  <si>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</si>
  <si>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</si>
  <si>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</si>
  <si>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</si>
  <si>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</si>
  <si>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</si>
  <si>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</si>
  <si>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</si>
  <si>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</si>
  <si>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</si>
  <si>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</si>
  <si>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</si>
  <si>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</si>
  <si>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</si>
  <si>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</si>
  <si>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</si>
  <si>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</si>
  <si>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</si>
  <si>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</si>
  <si>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</si>
  <si>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</si>
  <si>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</si>
  <si>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</si>
  <si>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</si>
  <si>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</si>
  <si>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</si>
  <si>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</si>
  <si>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</si>
  <si>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</si>
  <si>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</si>
  <si>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</si>
  <si>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</si>
  <si>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</si>
  <si>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</si>
  <si>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</si>
  <si>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</si>
  <si>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</si>
  <si>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</si>
  <si>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</si>
  <si>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</si>
  <si>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</si>
  <si>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</si>
  <si>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</si>
  <si>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</si>
  <si>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</si>
  <si>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</si>
  <si>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</si>
  <si>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</si>
  <si>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</si>
  <si>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</si>
  <si>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</si>
  <si>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</si>
  <si>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</si>
  <si>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</si>
  <si>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</si>
  <si>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</si>
  <si>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</si>
  <si>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</si>
  <si>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</si>
  <si>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</si>
  <si>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</si>
  <si>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</si>
  <si>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</si>
  <si>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</si>
  <si>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</si>
  <si>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</si>
  <si>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</si>
  <si>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</si>
  <si>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</si>
  <si>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</si>
  <si>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</si>
  <si>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</si>
  <si>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</si>
  <si>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</si>
  <si>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</si>
  <si>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</si>
  <si>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</si>
  <si>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</si>
  <si>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</si>
  <si>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</si>
  <si>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</si>
  <si>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</si>
  <si>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</si>
  <si>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</si>
  <si>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</si>
  <si>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</si>
  <si>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</si>
  <si>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</si>
  <si>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</si>
  <si>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</si>
  <si>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</si>
  <si>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</si>
  <si>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</si>
  <si>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</si>
  <si>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</si>
  <si>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</si>
  <si>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</si>
  <si>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</si>
  <si>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</si>
  <si>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</si>
  <si>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</si>
  <si>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</si>
  <si>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</si>
  <si>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</si>
  <si>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</si>
  <si>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</si>
  <si>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</si>
  <si>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</si>
  <si>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</si>
  <si>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</si>
  <si>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</si>
  <si>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</si>
  <si>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</si>
  <si>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</si>
  <si>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</si>
  <si>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</si>
  <si>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</si>
  <si>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</si>
  <si>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</si>
  <si>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</si>
  <si>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</si>
  <si>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</si>
  <si>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</si>
  <si>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</si>
  <si>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</si>
  <si>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</si>
  <si>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</si>
  <si>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</si>
  <si>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</si>
  <si>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</si>
  <si>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</si>
  <si>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</si>
  <si>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</si>
  <si>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</si>
  <si>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</si>
  <si>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</si>
  <si>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</si>
  <si>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</si>
  <si>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</si>
  <si>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</si>
  <si>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</si>
  <si>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</si>
  <si>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</si>
  <si>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</si>
  <si>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</si>
  <si>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</si>
  <si>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</si>
  <si>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</si>
  <si>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</si>
  <si>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</si>
  <si>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</si>
  <si>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</si>
  <si>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</si>
  <si>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</si>
  <si>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</si>
  <si>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</si>
  <si>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</si>
  <si>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</si>
  <si>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</si>
  <si>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</si>
  <si>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</si>
  <si>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</si>
  <si>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</si>
  <si>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</si>
  <si>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</si>
  <si>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</si>
  <si>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</si>
  <si>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</si>
  <si>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</si>
  <si>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</si>
  <si>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</si>
  <si>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</si>
  <si>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</si>
  <si>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</si>
  <si>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</si>
  <si>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</si>
  <si>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</si>
  <si>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</si>
  <si>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</si>
  <si>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</si>
  <si>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</si>
  <si>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</si>
  <si>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</si>
  <si>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</si>
  <si>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</si>
  <si>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</si>
  <si>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</si>
  <si>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</si>
  <si>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</si>
  <si>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</si>
  <si>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</si>
  <si>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</si>
  <si>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</si>
  <si>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</si>
  <si>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</si>
  <si>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</si>
  <si>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</si>
  <si>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</si>
  <si>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</si>
  <si>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</si>
  <si>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</si>
  <si>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</si>
  <si>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</si>
  <si>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</si>
  <si>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</si>
  <si>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</si>
  <si>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</si>
  <si>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</si>
  <si>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</si>
  <si>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</si>
  <si>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</si>
  <si>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</si>
  <si>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</si>
  <si>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</si>
  <si>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</si>
  <si>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</si>
  <si>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</si>
  <si>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</si>
  <si>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</si>
  <si>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</si>
  <si>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</si>
  <si>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</si>
  <si>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</si>
  <si>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</si>
  <si>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</si>
  <si>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</si>
  <si>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</si>
  <si>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</si>
  <si>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</si>
  <si>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</si>
  <si>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</si>
  <si>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</si>
  <si>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</si>
  <si>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</si>
  <si>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</si>
  <si>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</si>
  <si>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</si>
  <si>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</si>
  <si>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</si>
  <si>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</si>
  <si>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</si>
  <si>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</si>
  <si>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</si>
  <si>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</si>
  <si>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</si>
  <si>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</si>
  <si>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</si>
  <si>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</si>
  <si>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</si>
  <si>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</si>
  <si>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</si>
  <si>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</si>
  <si>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</si>
  <si>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</si>
  <si>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</si>
  <si>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</si>
  <si>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</si>
  <si>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</si>
  <si>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</si>
  <si>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</si>
  <si>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</si>
  <si>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</si>
  <si>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</si>
  <si>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</si>
  <si>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</si>
  <si>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</si>
  <si>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</si>
  <si>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</si>
  <si>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</si>
  <si>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</si>
  <si>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</si>
  <si>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</si>
  <si>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</si>
  <si>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</si>
  <si>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</si>
  <si>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</si>
  <si>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</si>
  <si>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</si>
  <si>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</si>
  <si>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</si>
  <si>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</si>
  <si>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</si>
  <si>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</si>
  <si>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</si>
  <si>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</si>
  <si>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</si>
  <si>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</si>
  <si>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</si>
  <si>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</si>
  <si>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</si>
  <si>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</si>
  <si>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</si>
  <si>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</si>
  <si>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</si>
  <si>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</si>
  <si>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</si>
  <si>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</si>
  <si>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</si>
  <si>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</si>
  <si>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</si>
  <si>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</si>
  <si>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</si>
  <si>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</si>
  <si>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</si>
  <si>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</si>
  <si>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</si>
  <si>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</si>
  <si>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</si>
  <si>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</si>
  <si>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</si>
  <si>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</si>
  <si>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</si>
  <si>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</si>
  <si>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</si>
  <si>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</si>
  <si>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</si>
  <si>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</si>
  <si>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</si>
  <si>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</si>
  <si>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</si>
  <si>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</si>
  <si>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</si>
  <si>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</si>
  <si>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</si>
  <si>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</si>
  <si>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</si>
  <si>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</si>
  <si>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</si>
  <si>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</si>
  <si>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</si>
  <si>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</si>
  <si>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</si>
  <si>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</si>
  <si>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</si>
  <si>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</si>
  <si>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</si>
  <si>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</si>
  <si>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</si>
  <si>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</si>
  <si>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</si>
  <si>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</si>
  <si>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</si>
  <si>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</si>
  <si>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</si>
  <si>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</si>
  <si>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</si>
  <si>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</si>
  <si>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</si>
  <si>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</si>
  <si>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</si>
  <si>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</si>
  <si>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</si>
  <si>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</si>
  <si>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</si>
  <si>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</si>
  <si>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</si>
  <si>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</si>
  <si>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</si>
  <si>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</si>
  <si>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</si>
  <si>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</si>
  <si>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</si>
  <si>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</si>
  <si>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</si>
  <si>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</si>
  <si>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</si>
  <si>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</si>
  <si>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</si>
  <si>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</si>
  <si>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</si>
  <si>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</si>
  <si>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</si>
  <si>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</si>
  <si>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</si>
  <si>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</si>
  <si>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</si>
  <si>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</si>
  <si>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</si>
  <si>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</si>
  <si>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</si>
  <si>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</si>
  <si>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</si>
  <si>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</si>
  <si>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</si>
  <si>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</si>
  <si>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</si>
  <si>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</si>
  <si>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</si>
  <si>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</si>
  <si>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</si>
  <si>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</si>
  <si>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</si>
  <si>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</si>
  <si>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</si>
  <si>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</si>
  <si>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</si>
  <si>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</si>
  <si>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</si>
  <si>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</si>
  <si>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</si>
  <si>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</si>
  <si>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</si>
  <si>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</si>
  <si>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</si>
  <si>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</si>
  <si>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</si>
  <si>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</si>
  <si>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</si>
  <si>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</si>
  <si>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</si>
  <si>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</si>
  <si>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</si>
  <si>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</si>
  <si>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</si>
  <si>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</si>
  <si>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</si>
  <si>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</si>
  <si>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</si>
  <si>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</si>
  <si>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</si>
  <si>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</si>
  <si>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</si>
  <si>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</si>
  <si>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</si>
  <si>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</si>
  <si>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</si>
  <si>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</si>
  <si>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</si>
  <si>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</si>
  <si>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</si>
  <si>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</si>
  <si>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</si>
  <si>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</si>
  <si>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</si>
  <si>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</si>
  <si>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</si>
  <si>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</si>
  <si>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</si>
  <si>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</si>
  <si>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</si>
  <si>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</si>
  <si>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</si>
  <si>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</si>
  <si>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</si>
  <si>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</si>
  <si>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</si>
  <si>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</si>
  <si>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</si>
  <si>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</si>
  <si>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</si>
  <si>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</si>
  <si>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</si>
  <si>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</si>
  <si>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</si>
  <si>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</si>
  <si>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</si>
  <si>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</si>
  <si>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</si>
  <si>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</si>
  <si>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</si>
  <si>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</si>
  <si>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</si>
  <si>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</si>
  <si>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</si>
  <si>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</si>
  <si>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</si>
  <si>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</si>
  <si>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</si>
  <si>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</si>
  <si>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</si>
  <si>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</si>
  <si>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</si>
  <si>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</si>
  <si>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</si>
  <si>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</si>
  <si>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</si>
  <si>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</si>
  <si>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</si>
  <si>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</si>
  <si>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</si>
  <si>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</si>
  <si>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</si>
  <si>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</si>
  <si>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</si>
  <si>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</si>
  <si>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</si>
  <si>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</si>
  <si>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</si>
  <si>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</si>
  <si>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</si>
  <si>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</si>
  <si>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</si>
  <si>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</si>
  <si>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</si>
  <si>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</si>
  <si>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</si>
  <si>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</si>
  <si>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</si>
  <si>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</si>
  <si>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</si>
  <si>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</si>
  <si>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</si>
  <si>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</si>
  <si>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</si>
  <si>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</si>
  <si>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</si>
  <si>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</si>
  <si>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</si>
  <si>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</si>
  <si>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</si>
  <si>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</si>
  <si>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</si>
  <si>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</si>
  <si>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</si>
  <si>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</si>
  <si>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</si>
  <si>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</si>
  <si>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</si>
  <si>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</si>
  <si>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</si>
  <si>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</si>
  <si>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</si>
  <si>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</si>
  <si>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</si>
  <si>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</si>
  <si>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</si>
  <si>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</si>
  <si>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</si>
  <si>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</si>
  <si>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</si>
  <si>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</si>
  <si>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</si>
  <si>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</si>
  <si>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</si>
  <si>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</si>
  <si>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</si>
  <si>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</si>
  <si>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</si>
  <si>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</si>
  <si>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</si>
  <si>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</si>
  <si>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</si>
  <si>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</si>
  <si>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</si>
  <si>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</si>
  <si>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</si>
  <si>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</si>
  <si>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</si>
  <si>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</si>
  <si>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</si>
  <si>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</si>
  <si>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</si>
  <si>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</si>
  <si>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</si>
  <si>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</si>
  <si>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</si>
  <si>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</si>
  <si>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</si>
  <si>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</si>
  <si>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</si>
  <si>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</si>
  <si>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</si>
  <si>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</si>
  <si>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</si>
  <si>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</si>
  <si>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</si>
  <si>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</si>
  <si>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</si>
  <si>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</si>
  <si>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</si>
  <si>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</si>
  <si>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</si>
  <si>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</si>
  <si>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</si>
  <si>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</si>
  <si>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</si>
  <si>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</si>
  <si>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</si>
  <si>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</si>
  <si>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</si>
  <si>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</si>
  <si>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</si>
  <si>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</si>
  <si>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</si>
  <si>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</si>
  <si>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</si>
  <si>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</si>
  <si>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</si>
  <si>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</si>
  <si>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</si>
  <si>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</si>
  <si>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</si>
  <si>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</si>
  <si>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</si>
  <si>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</si>
  <si>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</si>
  <si>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</si>
  <si>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</si>
  <si>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</si>
  <si>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</si>
  <si>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</si>
  <si>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</si>
  <si>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</si>
  <si>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</si>
  <si>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</si>
  <si>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</si>
  <si>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</si>
  <si>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</si>
  <si>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</si>
  <si>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</si>
  <si>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</si>
  <si>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</si>
  <si>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</si>
  <si>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</si>
  <si>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</si>
  <si>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</si>
  <si>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</si>
  <si>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</si>
  <si>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</si>
  <si>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</si>
  <si>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</si>
  <si>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</si>
  <si>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</si>
  <si>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</si>
  <si>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</si>
  <si>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</si>
  <si>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</si>
  <si>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</si>
  <si>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</si>
  <si>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</si>
  <si>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</si>
  <si>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</si>
  <si>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</si>
  <si>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</si>
  <si>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</si>
  <si>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</si>
  <si>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</si>
  <si>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</si>
  <si>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</si>
  <si>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</si>
  <si>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</si>
  <si>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</si>
  <si>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</si>
  <si>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</si>
  <si>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</si>
  <si>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</si>
  <si>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</si>
  <si>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</si>
  <si>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</si>
  <si>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</si>
  <si>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</si>
  <si>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</si>
  <si>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</si>
  <si>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</si>
  <si>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</si>
  <si>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</si>
  <si>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</si>
  <si>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</si>
  <si>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</si>
  <si>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</si>
  <si>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</si>
  <si>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</si>
  <si>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</si>
  <si>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</si>
  <si>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</si>
  <si>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</si>
  <si>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</si>
  <si>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</si>
  <si>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</si>
  <si>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</si>
  <si>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</si>
  <si>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</si>
  <si>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</si>
  <si>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</si>
  <si>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</si>
  <si>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</si>
  <si>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</si>
  <si>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</si>
  <si>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</si>
  <si>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</si>
  <si>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</si>
  <si>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</si>
  <si>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</si>
  <si>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</si>
  <si>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</si>
  <si>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</si>
  <si>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</si>
  <si>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</si>
  <si>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</si>
  <si>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</si>
  <si>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</si>
  <si>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</si>
  <si>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</si>
  <si>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</si>
  <si>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</si>
  <si>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</si>
  <si>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</si>
  <si>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</si>
  <si>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</si>
  <si>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</si>
  <si>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</si>
  <si>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</si>
  <si>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</si>
  <si>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</si>
  <si>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</si>
  <si>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</si>
  <si>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</si>
  <si>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</si>
  <si>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</si>
  <si>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</si>
  <si>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</si>
  <si>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</si>
  <si>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</si>
  <si>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</si>
  <si>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</si>
  <si>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</si>
  <si>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</si>
  <si>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</si>
  <si>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</si>
  <si>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</si>
  <si>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</si>
  <si>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</si>
  <si>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</si>
  <si>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</si>
  <si>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</si>
  <si>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</si>
  <si>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</si>
  <si>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</si>
  <si>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</si>
  <si>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</si>
  <si>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</si>
  <si>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</si>
  <si>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</si>
  <si>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</si>
  <si>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</si>
  <si>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</si>
  <si>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</si>
  <si>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</si>
  <si>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</si>
  <si>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</si>
  <si>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</si>
  <si>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</si>
  <si>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</si>
  <si>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</si>
  <si>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</si>
  <si>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</si>
  <si>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</si>
  <si>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</si>
  <si>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</si>
  <si>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</si>
  <si>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</si>
  <si>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</si>
  <si>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</si>
  <si>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</si>
  <si>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</si>
  <si>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</si>
  <si>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</si>
  <si>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</si>
  <si>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</si>
  <si>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</si>
  <si>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</si>
  <si>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</si>
  <si>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</si>
  <si>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</si>
  <si>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</si>
  <si>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</si>
  <si>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</si>
  <si>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</si>
  <si>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</si>
  <si>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</si>
  <si>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</si>
  <si>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</si>
  <si>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</si>
  <si>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</si>
  <si>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</si>
  <si>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</si>
  <si>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</si>
  <si>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</si>
  <si>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</si>
  <si>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</si>
  <si>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</si>
  <si>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</si>
  <si>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</si>
  <si>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</si>
  <si>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</si>
  <si>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</si>
  <si>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</si>
  <si>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</si>
  <si>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</si>
  <si>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</si>
  <si>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</si>
  <si>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</si>
  <si>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</si>
  <si>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</si>
  <si>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</si>
  <si>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</si>
  <si>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</si>
  <si>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</si>
  <si>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</si>
  <si>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</si>
  <si>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</si>
  <si>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</si>
  <si>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</si>
  <si>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</si>
  <si>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</si>
  <si>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</si>
  <si>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</si>
  <si>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</si>
  <si>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</si>
  <si>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</si>
  <si>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</si>
  <si>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</si>
  <si>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</si>
  <si>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</si>
  <si>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</si>
  <si>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</si>
  <si>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</si>
  <si>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</si>
  <si>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</si>
  <si>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</si>
  <si>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</si>
  <si>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</si>
  <si>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</si>
  <si>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</si>
  <si>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</si>
  <si>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</si>
  <si>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</si>
  <si>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</si>
  <si>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</si>
  <si>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</si>
  <si>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</si>
  <si>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</si>
  <si>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</si>
  <si>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</si>
  <si>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</si>
  <si>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</si>
  <si>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</si>
  <si>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</si>
  <si>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</si>
  <si>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</si>
  <si>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</si>
  <si>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</si>
  <si>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</si>
  <si>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</si>
  <si>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</si>
  <si>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</si>
  <si>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</si>
  <si>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</si>
  <si>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</si>
  <si>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</si>
  <si>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</si>
  <si>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</si>
  <si>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</si>
  <si>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</si>
  <si>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</si>
  <si>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</si>
  <si>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</si>
  <si>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</si>
  <si>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</si>
  <si>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</si>
  <si>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</si>
  <si>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</si>
  <si>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</si>
  <si>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</si>
  <si>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</si>
  <si>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</si>
  <si>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</si>
  <si>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</si>
  <si>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</si>
  <si>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</si>
  <si>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</si>
  <si>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</si>
  <si>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</si>
  <si>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</si>
  <si>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</si>
  <si>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</si>
  <si>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</si>
  <si>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</si>
  <si>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</si>
  <si>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</si>
  <si>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</si>
  <si>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</si>
  <si>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</si>
  <si>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</si>
  <si>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</si>
  <si>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</si>
  <si>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</si>
  <si>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</si>
  <si>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</si>
  <si>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</si>
  <si>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</si>
  <si>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</si>
  <si>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</si>
  <si>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</si>
  <si>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</si>
  <si>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</si>
  <si>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</si>
  <si>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</si>
  <si>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</si>
  <si>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</si>
  <si>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</si>
  <si>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</si>
  <si>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</si>
  <si>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</si>
  <si>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</si>
  <si>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</si>
  <si>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</si>
  <si>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</si>
  <si>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</si>
  <si>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</si>
  <si>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</si>
  <si>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</si>
  <si>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</si>
  <si>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</si>
  <si>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</si>
  <si>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</si>
  <si>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</si>
  <si>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</si>
  <si>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</si>
  <si>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</si>
  <si>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</si>
  <si>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</si>
  <si>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</si>
  <si>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</si>
  <si>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</si>
  <si>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</si>
  <si>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</si>
  <si>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</si>
  <si>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</si>
  <si>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</si>
  <si>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</si>
  <si>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</si>
  <si>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</si>
  <si>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</si>
  <si>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</si>
  <si>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</si>
  <si>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</si>
  <si>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</si>
  <si>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</si>
  <si>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</si>
  <si>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</si>
  <si>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</si>
  <si>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</si>
  <si>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</si>
  <si>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</si>
  <si>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</si>
  <si>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</si>
  <si>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</si>
  <si>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</si>
  <si>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</si>
  <si>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</si>
  <si>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</si>
  <si>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</si>
  <si>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</si>
  <si>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</si>
  <si>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</si>
  <si>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</si>
  <si>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</si>
  <si>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</si>
  <si>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</si>
  <si>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</si>
  <si>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</si>
  <si>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</si>
  <si>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</si>
  <si>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</si>
  <si>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</si>
  <si>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</si>
  <si>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</si>
  <si>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</si>
  <si>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</si>
  <si>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</si>
  <si>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</si>
  <si>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</si>
  <si>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</si>
  <si>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</si>
  <si>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</si>
  <si>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</si>
  <si>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</si>
  <si>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</si>
  <si>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</si>
  <si>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</si>
  <si>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</si>
  <si>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</si>
  <si>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</si>
  <si>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</si>
  <si>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</si>
  <si>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</si>
  <si>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</si>
  <si>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</si>
  <si>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</si>
  <si>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</si>
  <si>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</si>
  <si>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</si>
  <si>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</si>
  <si>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</si>
  <si>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</si>
  <si>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</si>
  <si>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</si>
  <si>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</si>
  <si>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</si>
  <si>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</si>
  <si>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</si>
  <si>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</si>
  <si>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</si>
  <si>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</si>
  <si>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</si>
  <si>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</si>
  <si>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</si>
  <si>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</si>
  <si>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</si>
  <si>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</si>
  <si>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</si>
  <si>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</si>
  <si>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</si>
  <si>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</si>
  <si>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</si>
  <si>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</si>
  <si>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</si>
  <si>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</si>
  <si>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</si>
  <si>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</si>
  <si>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</si>
  <si>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</si>
  <si>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</si>
  <si>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</si>
  <si>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</si>
  <si>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</si>
  <si>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</si>
  <si>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</si>
  <si>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</si>
  <si>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</si>
  <si>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</si>
  <si>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</si>
  <si>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</si>
  <si>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</si>
  <si>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</si>
  <si>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</si>
  <si>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</si>
  <si>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</si>
  <si>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</si>
  <si>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</si>
  <si>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</si>
  <si>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</si>
  <si>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</si>
  <si>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</si>
  <si>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</si>
  <si>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</si>
  <si>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</si>
  <si>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</si>
  <si>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</si>
  <si>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</si>
  <si>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</si>
  <si>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</si>
  <si>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</si>
  <si>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</si>
  <si>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</si>
  <si>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</si>
  <si>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</si>
  <si>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</si>
  <si>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</si>
  <si>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</si>
  <si>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</si>
  <si>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</si>
  <si>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</si>
  <si>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</si>
  <si>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</si>
  <si>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</si>
  <si>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</si>
  <si>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</si>
  <si>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</si>
  <si>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</si>
  <si>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</si>
  <si>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</si>
  <si>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</si>
  <si>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</si>
  <si>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</si>
  <si>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</si>
  <si>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</si>
  <si>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</si>
  <si>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</si>
  <si>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</si>
  <si>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</si>
  <si>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</si>
  <si>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</si>
  <si>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</si>
  <si>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</si>
  <si>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</si>
  <si>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</si>
  <si>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</si>
  <si>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</si>
  <si>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</si>
  <si>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</si>
  <si>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</si>
  <si>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</si>
  <si>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</si>
  <si>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</si>
  <si>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</si>
  <si>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</si>
  <si>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</si>
  <si>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</si>
  <si>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</si>
  <si>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</si>
  <si>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</si>
  <si>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</si>
  <si>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</si>
  <si>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</si>
  <si>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</si>
  <si>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</si>
  <si>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</si>
  <si>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</si>
  <si>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</si>
  <si>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</si>
  <si>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</si>
  <si>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</si>
  <si>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</si>
  <si>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</si>
  <si>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</si>
  <si>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</si>
  <si>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</si>
  <si>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</si>
  <si>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</si>
  <si>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</si>
  <si>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</si>
  <si>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</si>
  <si>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</si>
  <si>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</si>
  <si>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</si>
  <si>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</si>
  <si>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</si>
  <si>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</si>
  <si>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</si>
  <si>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</si>
  <si>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</si>
  <si>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</si>
  <si>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</si>
  <si>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</si>
  <si>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</si>
  <si>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</si>
  <si>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</si>
  <si>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</si>
  <si>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</si>
  <si>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</si>
  <si>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</si>
  <si>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</si>
  <si>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</si>
  <si>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</si>
  <si>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</si>
  <si>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</si>
  <si>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</si>
  <si>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</si>
  <si>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</si>
  <si>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</si>
  <si>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</si>
  <si>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</si>
  <si>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</si>
  <si>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</si>
  <si>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</si>
  <si>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</si>
  <si>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</si>
  <si>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</si>
  <si>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</si>
  <si>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</si>
  <si>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</si>
  <si>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</si>
  <si>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</si>
  <si>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</si>
  <si>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</si>
  <si>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</si>
  <si>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</si>
  <si>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</si>
  <si>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</si>
  <si>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</si>
  <si>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</si>
  <si>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</si>
  <si>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</si>
  <si>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</si>
  <si>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</si>
  <si>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</si>
  <si>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</si>
  <si>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</si>
  <si>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</si>
  <si>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</si>
  <si>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</si>
  <si>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</si>
  <si>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</si>
  <si>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</si>
  <si>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</si>
  <si>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</si>
  <si>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</si>
  <si>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</si>
  <si>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</si>
  <si>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</si>
  <si>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</si>
  <si>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</si>
  <si>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</si>
  <si>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</si>
  <si>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</si>
  <si>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</si>
  <si>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</si>
  <si>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</si>
  <si>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</si>
  <si>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</si>
  <si>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</si>
  <si>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</si>
  <si>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</si>
  <si>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</si>
  <si>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</si>
  <si>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</si>
  <si>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</si>
  <si>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</si>
  <si>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</si>
  <si>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</si>
  <si>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</si>
  <si>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</si>
  <si>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</si>
  <si>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</si>
  <si>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</si>
  <si>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</si>
  <si>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</si>
  <si>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</si>
  <si>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</si>
  <si>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</si>
  <si>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</si>
  <si>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</si>
  <si>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</si>
  <si>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</si>
  <si>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</si>
  <si>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</si>
  <si>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</si>
  <si>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</si>
  <si>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</si>
  <si>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</si>
  <si>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</si>
  <si>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</si>
  <si>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</si>
  <si>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</si>
  <si>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</si>
  <si>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</si>
  <si>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</si>
  <si>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</si>
  <si>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</si>
  <si>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</si>
  <si>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</si>
  <si>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</si>
  <si>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</si>
  <si>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</si>
  <si>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</si>
  <si>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</si>
  <si>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</si>
  <si>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</si>
  <si>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</si>
  <si>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</si>
  <si>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</si>
  <si>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</si>
  <si>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</si>
  <si>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</si>
  <si>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</si>
  <si>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</si>
  <si>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</si>
  <si>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</si>
  <si>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</si>
  <si>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</si>
  <si>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</si>
  <si>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</si>
  <si>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</si>
  <si>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</si>
  <si>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</si>
  <si>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</si>
  <si>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</si>
  <si>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</si>
  <si>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</si>
  <si>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</si>
  <si>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</si>
  <si>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</si>
  <si>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</si>
  <si>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</si>
  <si>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</si>
  <si>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</si>
  <si>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</si>
  <si>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</si>
  <si>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</si>
  <si>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</si>
  <si>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</si>
  <si>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</si>
  <si>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</si>
  <si>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</si>
  <si>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</si>
  <si>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</si>
  <si>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</si>
  <si>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</si>
  <si>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</si>
  <si>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</si>
  <si>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</si>
  <si>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</si>
  <si>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</si>
  <si>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</si>
  <si>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</si>
  <si>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</si>
  <si>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</si>
  <si>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</si>
  <si>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</si>
  <si>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</si>
  <si>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</si>
  <si>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</si>
  <si>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</si>
  <si>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</si>
  <si>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</si>
  <si>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</si>
  <si>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</si>
  <si>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</si>
  <si>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</si>
  <si>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</si>
  <si>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</si>
  <si>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</si>
  <si>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</si>
  <si>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</si>
  <si>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</si>
  <si>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</si>
  <si>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</si>
  <si>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</si>
  <si>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</si>
  <si>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</si>
  <si>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</si>
  <si>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</si>
  <si>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</si>
  <si>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</si>
  <si>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</si>
  <si>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</si>
  <si>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</si>
  <si>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</si>
  <si>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</si>
  <si>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</si>
  <si>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</si>
  <si>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</si>
  <si>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</si>
  <si>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</si>
  <si>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</si>
  <si>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</si>
  <si>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</si>
  <si>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</si>
  <si>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</si>
  <si>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</si>
  <si>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</si>
  <si>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</si>
  <si>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</si>
  <si>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</si>
  <si>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</si>
  <si>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</si>
  <si>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</si>
  <si>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</si>
  <si>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</si>
  <si>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</si>
  <si>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</si>
  <si>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</si>
  <si>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</si>
  <si>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</si>
  <si>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</si>
  <si>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</si>
  <si>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</si>
  <si>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</si>
  <si>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</si>
  <si>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</si>
  <si>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</si>
  <si>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</si>
  <si>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</si>
  <si>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</si>
  <si>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</si>
  <si>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</si>
  <si>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</si>
  <si>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</si>
  <si>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</si>
  <si>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</si>
  <si>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</si>
  <si>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</si>
  <si>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</si>
  <si>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</si>
  <si>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</si>
  <si>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</si>
  <si>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</si>
  <si>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</si>
  <si>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</si>
  <si>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</si>
  <si>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</si>
  <si>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</si>
  <si>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</si>
  <si>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</si>
  <si>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</si>
  <si>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</si>
  <si>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</si>
  <si>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</si>
  <si>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</si>
  <si>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</si>
  <si>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</si>
  <si>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</si>
  <si>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</si>
  <si>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</si>
  <si>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</si>
  <si>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</si>
  <si>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</si>
  <si>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</si>
  <si>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</si>
  <si>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</si>
  <si>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</si>
  <si>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</si>
  <si>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</si>
  <si>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</si>
  <si>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</si>
  <si>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</si>
  <si>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</si>
  <si>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</si>
  <si>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</si>
  <si>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</si>
  <si>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</si>
  <si>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</si>
  <si>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</si>
  <si>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</si>
  <si>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</si>
  <si>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</si>
  <si>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</si>
  <si>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</si>
  <si>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</si>
  <si>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</si>
  <si>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</si>
  <si>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</si>
  <si>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</si>
  <si>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</si>
  <si>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</si>
  <si>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</si>
  <si>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</si>
  <si>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</si>
  <si>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</si>
  <si>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</si>
  <si>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</si>
  <si>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</si>
  <si>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</si>
  <si>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</si>
  <si>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</si>
  <si>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</si>
  <si>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</si>
  <si>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</si>
  <si>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</si>
  <si>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</si>
  <si>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</si>
  <si>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</si>
  <si>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</si>
  <si>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</si>
  <si>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</si>
  <si>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</si>
  <si>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</si>
  <si>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</si>
  <si>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</si>
  <si>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</si>
  <si>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</si>
  <si>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</si>
  <si>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</si>
  <si>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</si>
  <si>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</si>
  <si>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</si>
  <si>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</si>
  <si>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</si>
  <si>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</si>
  <si>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</si>
  <si>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</si>
  <si>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</si>
  <si>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</si>
  <si>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</si>
  <si>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</si>
  <si>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</si>
  <si>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</si>
  <si>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</si>
  <si>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</si>
  <si>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</si>
  <si>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</si>
  <si>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</si>
  <si>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</si>
  <si>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</si>
  <si>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</si>
  <si>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</si>
  <si>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</si>
  <si>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</si>
  <si>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</si>
  <si>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</si>
  <si>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</si>
  <si>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</si>
  <si>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</si>
  <si>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</si>
  <si>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</si>
  <si>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</si>
  <si>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</si>
  <si>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</si>
  <si>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</si>
  <si>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</si>
  <si>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</si>
  <si>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</si>
  <si>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</si>
  <si>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</si>
  <si>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</si>
  <si>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</si>
  <si>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</si>
  <si>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</si>
  <si>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</si>
  <si>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</si>
  <si>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</si>
  <si>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</si>
  <si>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</si>
  <si>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</si>
  <si>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</si>
  <si>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</si>
  <si>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</si>
  <si>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</si>
  <si>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</si>
  <si>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</si>
  <si>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</si>
  <si>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</si>
  <si>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</si>
  <si>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</si>
  <si>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</si>
  <si>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</si>
  <si>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</si>
  <si>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</si>
  <si>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</si>
  <si>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</si>
  <si>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</si>
  <si>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</si>
  <si>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</si>
  <si>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</si>
  <si>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</si>
  <si>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</si>
  <si>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</si>
  <si>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</si>
  <si>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</si>
  <si>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</si>
  <si>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</si>
  <si>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</si>
  <si>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</si>
  <si>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</si>
  <si>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</si>
  <si>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</si>
  <si>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</si>
  <si>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</si>
  <si>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</si>
  <si>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</si>
  <si>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</si>
  <si>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</si>
  <si>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</si>
  <si>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</si>
  <si>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</si>
  <si>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</si>
  <si>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</si>
  <si>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</si>
  <si>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</si>
  <si>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</si>
  <si>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</si>
  <si>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</si>
  <si>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</si>
  <si>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</si>
  <si>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</si>
  <si>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</si>
  <si>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</si>
  <si>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</si>
  <si>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</si>
  <si>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</si>
  <si>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</si>
  <si>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</si>
  <si>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</si>
  <si>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</si>
  <si>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</si>
  <si>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</si>
  <si>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</si>
  <si>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</si>
  <si>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</si>
  <si>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</si>
  <si>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</si>
  <si>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</si>
  <si>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</si>
  <si>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</si>
  <si>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</si>
  <si>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</si>
  <si>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</si>
  <si>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</si>
  <si>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</si>
  <si>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</si>
  <si>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</si>
  <si>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</si>
  <si>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</si>
  <si>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</si>
  <si>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</si>
  <si>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</si>
  <si>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</si>
  <si>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</si>
  <si>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</si>
  <si>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</si>
  <si>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</si>
  <si>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</si>
  <si>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</si>
  <si>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</si>
  <si>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</si>
  <si>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</si>
  <si>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</si>
  <si>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</si>
  <si>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</si>
  <si>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</si>
  <si>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</si>
  <si>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</si>
  <si>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</si>
  <si>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</si>
  <si>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</si>
  <si>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</si>
  <si>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</si>
  <si>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</si>
  <si>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</si>
  <si>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</si>
  <si>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</si>
  <si>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</si>
  <si>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</si>
  <si>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</si>
  <si>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</si>
  <si>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</si>
  <si>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</si>
  <si>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</si>
  <si>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</si>
  <si>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</si>
  <si>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</si>
  <si>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</si>
  <si>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</si>
  <si>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</si>
  <si>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</si>
  <si>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</si>
  <si>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</si>
  <si>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</si>
  <si>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</si>
  <si>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</si>
  <si>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</si>
  <si>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</si>
  <si>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</si>
  <si>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</si>
  <si>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</si>
  <si>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</si>
  <si>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</si>
  <si>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</si>
  <si>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</si>
  <si>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</si>
  <si>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</si>
  <si>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</si>
  <si>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</si>
  <si>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</si>
  <si>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</si>
  <si>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</si>
  <si>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</si>
  <si>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</si>
  <si>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</si>
  <si>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</si>
  <si>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</si>
  <si>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</si>
  <si>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</si>
  <si>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</si>
  <si>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</si>
  <si>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</si>
  <si>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</si>
  <si>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</si>
  <si>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</si>
  <si>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</si>
  <si>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</si>
  <si>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</si>
  <si>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</si>
  <si>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</si>
  <si>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</si>
  <si>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</si>
  <si>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</si>
  <si>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</si>
  <si>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</si>
  <si>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</si>
  <si>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</si>
  <si>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</si>
  <si>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</si>
  <si>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</si>
  <si>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</si>
  <si>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</si>
  <si>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</si>
  <si>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</si>
  <si>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</si>
  <si>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</si>
  <si>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</si>
  <si>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</si>
  <si>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</si>
  <si>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</si>
  <si>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</si>
  <si>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</si>
  <si>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</si>
  <si>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</si>
  <si>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</si>
  <si>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</si>
  <si>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</si>
  <si>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</si>
  <si>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</si>
  <si>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</si>
  <si>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</si>
  <si>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</si>
  <si>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</si>
  <si>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</si>
  <si>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</si>
  <si>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</si>
  <si>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</si>
  <si>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</si>
  <si>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</si>
  <si>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</si>
  <si>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</si>
  <si>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</si>
  <si>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</si>
  <si>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</si>
  <si>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</si>
  <si>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</si>
  <si>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</si>
  <si>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</si>
  <si>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</si>
  <si>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</si>
  <si>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</si>
  <si>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</si>
  <si>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</si>
  <si>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</si>
  <si>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</si>
  <si>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</si>
  <si>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</si>
  <si>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</si>
  <si>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</si>
  <si>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</si>
  <si>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</si>
  <si>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</si>
  <si>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</si>
  <si>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</si>
  <si>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</si>
  <si>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</si>
  <si>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</si>
  <si>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</si>
  <si>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</si>
  <si>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</si>
  <si>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</si>
  <si>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</si>
  <si>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</si>
  <si>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</si>
  <si>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</si>
  <si>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</si>
  <si>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</si>
  <si>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</si>
  <si>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</si>
  <si>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</si>
  <si>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</si>
  <si>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</si>
  <si>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</si>
  <si>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</si>
  <si>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</si>
  <si>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</si>
  <si>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</si>
  <si>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</si>
  <si>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</si>
  <si>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</si>
  <si>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</si>
  <si>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</si>
  <si>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</si>
  <si>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</si>
  <si>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</si>
  <si>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</si>
  <si>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</si>
  <si>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</si>
  <si>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</si>
  <si>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</si>
  <si>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</si>
  <si>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</si>
  <si>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</si>
  <si>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</si>
  <si>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</si>
  <si>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</si>
  <si>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</si>
  <si>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</si>
  <si>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</si>
  <si>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</si>
  <si>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</si>
  <si>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</si>
  <si>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</si>
  <si>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</si>
  <si>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</si>
  <si>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</si>
  <si>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</si>
  <si>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</si>
  <si>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</si>
  <si>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</si>
  <si>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</si>
  <si>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</si>
  <si>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</si>
  <si>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</si>
  <si>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</si>
  <si>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</si>
  <si>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</si>
  <si>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</si>
  <si>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</si>
  <si>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</si>
  <si>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</si>
  <si>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</si>
  <si>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</si>
  <si>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</si>
  <si>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</si>
  <si>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</si>
  <si>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</si>
  <si>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</si>
  <si>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</si>
  <si>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</si>
  <si>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</si>
  <si>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</si>
  <si>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</si>
  <si>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</si>
  <si>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</si>
  <si>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</si>
  <si>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</si>
  <si>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</si>
  <si>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</si>
  <si>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</si>
  <si>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</si>
  <si>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</si>
  <si>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</si>
  <si>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</si>
  <si>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</si>
  <si>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</si>
  <si>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</si>
  <si>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</si>
  <si>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</si>
  <si>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</si>
  <si>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</si>
  <si>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</si>
  <si>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</si>
  <si>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</si>
  <si>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</si>
  <si>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</si>
  <si>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</si>
  <si>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</si>
  <si>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</si>
  <si>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</si>
  <si>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</si>
  <si>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</si>
  <si>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</si>
  <si>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</si>
  <si>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</si>
  <si>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</si>
  <si>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</si>
  <si>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</si>
  <si>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</si>
  <si>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</si>
  <si>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</si>
  <si>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</si>
  <si>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</si>
  <si>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</si>
  <si>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</si>
  <si>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</si>
  <si>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</si>
  <si>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</si>
  <si>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</si>
  <si>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</si>
  <si>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</si>
  <si>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</si>
  <si>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</si>
  <si>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</si>
  <si>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</si>
  <si>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</si>
  <si>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</si>
  <si>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</si>
  <si>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</si>
  <si>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</si>
  <si>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</si>
  <si>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</si>
  <si>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</si>
  <si>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</si>
  <si>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</si>
  <si>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</si>
  <si>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</si>
  <si>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</si>
  <si>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</si>
  <si>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</si>
  <si>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</si>
  <si>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</si>
  <si>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</si>
  <si>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</si>
  <si>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</si>
  <si>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</si>
  <si>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</si>
  <si>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</si>
  <si>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</si>
  <si>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</si>
  <si>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</si>
  <si>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</si>
  <si>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</si>
  <si>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</si>
  <si>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</si>
  <si>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</si>
  <si>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</si>
  <si>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</si>
  <si>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</si>
  <si>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</si>
  <si>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</si>
  <si>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</si>
  <si>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</si>
  <si>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</si>
  <si>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</si>
  <si>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</si>
  <si>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</si>
  <si>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</si>
  <si>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</si>
  <si>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</si>
  <si>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</si>
  <si>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</si>
  <si>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</si>
  <si>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</si>
  <si>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</si>
  <si>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</si>
  <si>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</si>
  <si>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</si>
  <si>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</si>
  <si>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</si>
  <si>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</si>
  <si>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</si>
  <si>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</si>
  <si>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</si>
  <si>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</si>
  <si>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</si>
  <si>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</si>
  <si>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</si>
  <si>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</si>
  <si>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</si>
  <si>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</si>
  <si>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</si>
  <si>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</si>
  <si>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</si>
  <si>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</si>
  <si>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</si>
  <si>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</si>
  <si>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</si>
  <si>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</si>
  <si>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</si>
  <si>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</si>
  <si>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</si>
  <si>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</si>
  <si>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</si>
  <si>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</si>
  <si>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</si>
  <si>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</si>
  <si>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</si>
  <si>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</si>
  <si>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</si>
  <si>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</si>
  <si>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</si>
  <si>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</si>
  <si>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</si>
  <si>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</si>
  <si>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</si>
  <si>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</si>
  <si>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</si>
  <si>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</si>
  <si>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</si>
  <si>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</si>
  <si>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</si>
  <si>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</si>
  <si>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</si>
  <si>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</si>
  <si>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</si>
  <si>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</si>
  <si>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</si>
  <si>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</si>
  <si>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</si>
  <si>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</si>
  <si>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</si>
  <si>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</si>
  <si>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</si>
  <si>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</si>
  <si>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</si>
  <si>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</si>
  <si>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</si>
  <si>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</si>
  <si>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</si>
  <si>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</si>
  <si>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</si>
  <si>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</si>
  <si>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</si>
  <si>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</si>
  <si>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</si>
  <si>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</si>
  <si>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</si>
  <si>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</si>
  <si>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</si>
  <si>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</si>
  <si>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</si>
  <si>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</si>
  <si>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</si>
  <si>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</si>
  <si>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</si>
  <si>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</si>
  <si>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</si>
  <si>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</si>
  <si>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</si>
  <si>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</si>
  <si>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</si>
  <si>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</si>
  <si>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</si>
  <si>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</si>
  <si>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</si>
  <si>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</si>
  <si>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</si>
  <si>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</si>
  <si>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</si>
  <si>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</si>
  <si>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</si>
  <si>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</si>
  <si>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</si>
  <si>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</si>
  <si>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</si>
  <si>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</si>
  <si>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</si>
  <si>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</si>
  <si>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</si>
  <si>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</si>
  <si>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</si>
  <si>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</si>
  <si>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</si>
  <si>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</si>
  <si>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</si>
  <si>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</si>
  <si>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</si>
  <si>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</si>
  <si>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</si>
  <si>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</si>
  <si>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</si>
  <si>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</si>
  <si>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</si>
  <si>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</si>
  <si>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</si>
  <si>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</si>
  <si>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</si>
  <si>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</si>
  <si>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</si>
  <si>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</si>
  <si>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</si>
  <si>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</si>
  <si>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</si>
  <si>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</si>
  <si>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</si>
  <si>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</si>
  <si>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</si>
  <si>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</si>
  <si>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</si>
  <si>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</si>
  <si>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</si>
  <si>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</si>
  <si>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</si>
  <si>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</si>
  <si>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</si>
  <si>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</si>
  <si>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</si>
  <si>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</si>
  <si>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</si>
  <si>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</si>
  <si>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</si>
  <si>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</si>
  <si>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</si>
  <si>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</si>
  <si>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</si>
  <si>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</si>
  <si>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</si>
  <si>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</si>
  <si>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</si>
  <si>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</si>
  <si>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</si>
  <si>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</si>
  <si>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</si>
  <si>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</si>
  <si>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</si>
  <si>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</si>
  <si>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</si>
  <si>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</si>
  <si>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</si>
  <si>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</si>
  <si>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</si>
  <si>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</si>
  <si>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</si>
  <si>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</si>
  <si>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</si>
  <si>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</si>
  <si>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</si>
  <si>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</si>
  <si>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</si>
  <si>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</si>
  <si>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</si>
  <si>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</si>
  <si>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</si>
  <si>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</si>
  <si>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</si>
  <si>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</si>
  <si>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</si>
  <si>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</si>
  <si>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</si>
  <si>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</si>
  <si>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</si>
  <si>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</si>
  <si>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</si>
  <si>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</si>
  <si>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</si>
  <si>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</si>
  <si>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</si>
  <si>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</si>
  <si>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</si>
  <si>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</si>
  <si>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</si>
  <si>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</si>
  <si>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</si>
  <si>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</si>
  <si>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</si>
  <si>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</si>
  <si>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</si>
  <si>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</si>
  <si>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</si>
  <si>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</si>
  <si>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</si>
  <si>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</si>
  <si>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</si>
  <si>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</si>
  <si>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</si>
  <si>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</si>
  <si>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</si>
  <si>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</si>
  <si>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</si>
  <si>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</si>
  <si>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</si>
  <si>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</si>
  <si>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</si>
  <si>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</si>
  <si>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</si>
  <si>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</si>
  <si>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</si>
  <si>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</si>
  <si>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</si>
  <si>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</si>
  <si>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</si>
  <si>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</si>
  <si>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</si>
  <si>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</si>
  <si>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</si>
  <si>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</si>
  <si>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</si>
  <si>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</si>
  <si>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</si>
  <si>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</si>
  <si>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</si>
  <si>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</si>
  <si>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</si>
  <si>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</si>
  <si>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</si>
  <si>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</si>
  <si>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</si>
  <si>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</si>
  <si>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</si>
  <si>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</si>
  <si>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</si>
  <si>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</si>
  <si>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</si>
  <si>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</si>
  <si>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</si>
  <si>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</si>
  <si>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</si>
  <si>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</si>
  <si>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</si>
  <si>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</si>
  <si>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</si>
  <si>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</si>
  <si>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</si>
  <si>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</si>
  <si>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</si>
  <si>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</si>
  <si>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</si>
  <si>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</si>
  <si>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</si>
  <si>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</si>
  <si>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</si>
  <si>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</si>
  <si>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</si>
  <si>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</si>
  <si>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</si>
  <si>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</si>
  <si>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</si>
  <si>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</si>
  <si>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</si>
  <si>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</si>
  <si>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</si>
  <si>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</si>
  <si>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</si>
  <si>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</si>
  <si>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</si>
  <si>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</si>
  <si>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</si>
  <si>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</si>
  <si>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</si>
  <si>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</si>
  <si>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</si>
  <si>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</si>
  <si>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</si>
  <si>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</si>
  <si>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</si>
  <si>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</si>
  <si>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</si>
  <si>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</si>
  <si>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</si>
  <si>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</si>
  <si>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</si>
  <si>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</si>
  <si>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</si>
  <si>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</si>
  <si>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</si>
  <si>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</si>
  <si>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</si>
  <si>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</si>
  <si>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</si>
  <si>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</si>
  <si>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</si>
  <si>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</si>
  <si>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</si>
  <si>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</si>
  <si>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</si>
  <si>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</si>
  <si>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</si>
  <si>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</si>
  <si>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</si>
  <si>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</si>
  <si>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</si>
  <si>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</si>
  <si>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</si>
  <si>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</si>
  <si>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</si>
  <si>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</si>
  <si>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</si>
  <si>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</si>
  <si>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</si>
  <si>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</si>
  <si>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</si>
  <si>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</si>
  <si>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</si>
  <si>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</si>
  <si>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</si>
  <si>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</si>
  <si>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</si>
  <si>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</si>
  <si>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</si>
  <si>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</si>
  <si>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</si>
  <si>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</si>
  <si>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</si>
  <si>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</si>
  <si>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</si>
  <si>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</si>
  <si>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</si>
  <si>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</si>
  <si>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</si>
  <si>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</si>
  <si>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</si>
  <si>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</si>
  <si>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</si>
  <si>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</si>
  <si>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</si>
  <si>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</si>
  <si>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</si>
  <si>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</si>
  <si>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</si>
  <si>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</si>
  <si>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</si>
  <si>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</si>
  <si>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</si>
  <si>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</si>
  <si>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</si>
  <si>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</si>
  <si>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</si>
  <si>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</si>
  <si>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</si>
  <si>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</si>
  <si>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</si>
  <si>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</si>
  <si>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</si>
  <si>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</si>
  <si>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</si>
  <si>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</si>
  <si>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</si>
  <si>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</si>
  <si>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</si>
  <si>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</si>
  <si>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</si>
  <si>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</si>
  <si>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</si>
  <si>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</si>
  <si>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</si>
  <si>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</si>
  <si>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</si>
  <si>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</si>
  <si>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</si>
  <si>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</si>
  <si>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</si>
  <si>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</si>
  <si>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</si>
  <si>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</si>
  <si>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</si>
  <si>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</si>
  <si>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</si>
  <si>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</si>
  <si>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</si>
  <si>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</si>
  <si>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</si>
  <si>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</si>
  <si>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</si>
  <si>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</si>
  <si>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</si>
  <si>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</si>
  <si>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</si>
  <si>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</si>
  <si>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</si>
  <si>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</si>
  <si>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</si>
  <si>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</si>
  <si>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</si>
  <si>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</si>
  <si>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</si>
  <si>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</si>
  <si>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</si>
  <si>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</si>
  <si>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</si>
  <si>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</si>
  <si>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</si>
  <si>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</si>
  <si>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</si>
  <si>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</si>
  <si>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</si>
  <si>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</si>
  <si>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</si>
  <si>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</si>
  <si>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</si>
  <si>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</si>
  <si>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</si>
  <si>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</si>
  <si>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</si>
  <si>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</si>
  <si>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</si>
  <si>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</si>
  <si>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</si>
  <si>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</si>
  <si>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</si>
  <si>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</si>
  <si>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</si>
  <si>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</si>
  <si>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</si>
  <si>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</si>
  <si>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</si>
  <si>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</si>
  <si>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</si>
  <si>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</si>
  <si>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</si>
  <si>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</si>
  <si>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</si>
  <si>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</si>
  <si>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</si>
  <si>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</si>
  <si>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</si>
  <si>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</si>
  <si>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</si>
  <si>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</si>
  <si>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</si>
  <si>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</si>
  <si>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</si>
  <si>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</si>
  <si>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</si>
  <si>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</si>
  <si>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</si>
  <si>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</si>
  <si>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</si>
  <si>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</si>
  <si>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</si>
  <si>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</si>
  <si>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</si>
  <si>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</si>
  <si>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</si>
  <si>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</si>
  <si>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</si>
  <si>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</si>
  <si>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</si>
  <si>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</si>
  <si>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</si>
  <si>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</si>
  <si>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</si>
  <si>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</si>
  <si>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</si>
  <si>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</si>
  <si>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</si>
  <si>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</si>
  <si>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</si>
  <si>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</si>
  <si>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</si>
  <si>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</si>
  <si>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</si>
  <si>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</si>
  <si>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</si>
  <si>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</si>
  <si>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</si>
  <si>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</si>
  <si>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</si>
  <si>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</si>
  <si>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</si>
  <si>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</si>
  <si>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</si>
  <si>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</si>
  <si>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</si>
  <si>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</si>
  <si>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</si>
  <si>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</si>
  <si>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</si>
  <si>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</si>
  <si>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</si>
  <si>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</si>
  <si>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</si>
  <si>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</si>
  <si>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</si>
  <si>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</si>
  <si>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</si>
  <si>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</si>
  <si>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</si>
  <si>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</si>
  <si>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</si>
  <si>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</si>
  <si>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</si>
  <si>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</si>
  <si>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</si>
  <si>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</si>
  <si>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</si>
  <si>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</si>
  <si>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</si>
  <si>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</si>
  <si>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</si>
  <si>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</si>
  <si>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</si>
  <si>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</si>
  <si>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</si>
  <si>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</si>
  <si>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</si>
  <si>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</si>
  <si>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</si>
  <si>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</si>
  <si>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</si>
  <si>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</si>
  <si>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</si>
  <si>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</si>
  <si>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</si>
  <si>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</si>
  <si>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</si>
  <si>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</si>
  <si>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</si>
  <si>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</si>
  <si>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</si>
  <si>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</si>
  <si>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</si>
  <si>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</si>
  <si>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</si>
  <si>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</si>
  <si>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</si>
  <si>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</si>
  <si>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</si>
  <si>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</si>
  <si>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</si>
  <si>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</si>
  <si>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</si>
  <si>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</si>
  <si>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</si>
  <si>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</si>
  <si>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</si>
  <si>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</si>
  <si>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</si>
  <si>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</si>
  <si>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</si>
  <si>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</si>
  <si>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</si>
  <si>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</si>
  <si>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</si>
  <si>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</si>
  <si>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</si>
  <si>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</si>
  <si>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</si>
  <si>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</si>
  <si>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</si>
  <si>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</si>
  <si>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</si>
  <si>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</si>
  <si>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</si>
  <si>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</si>
  <si>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</si>
  <si>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</si>
  <si>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</si>
  <si>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</si>
  <si>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</si>
  <si>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</si>
  <si>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</si>
  <si>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</si>
  <si>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</si>
  <si>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</si>
  <si>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</si>
  <si>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</si>
  <si>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</si>
  <si>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</si>
  <si>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</si>
  <si>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</si>
  <si>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</si>
  <si>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</si>
  <si>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</si>
  <si>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</si>
  <si>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</si>
  <si>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</si>
  <si>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</si>
  <si>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</si>
  <si>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</si>
  <si>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</si>
  <si>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</si>
  <si>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</si>
  <si>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</si>
  <si>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</si>
  <si>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</si>
  <si>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</si>
  <si>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</si>
  <si>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</si>
  <si>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</si>
  <si>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</si>
  <si>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</si>
  <si>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</si>
  <si>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</si>
  <si>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</si>
  <si>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</si>
  <si>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</si>
  <si>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</si>
  <si>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</si>
  <si>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</si>
  <si>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</si>
  <si>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</si>
  <si>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</si>
  <si>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</si>
  <si>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</si>
  <si>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</si>
  <si>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</si>
  <si>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</si>
  <si>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</si>
  <si>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</si>
  <si>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</si>
  <si>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</si>
  <si>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</si>
  <si>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</si>
  <si>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</si>
  <si>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</si>
  <si>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</si>
  <si>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</si>
  <si>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</si>
  <si>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</si>
  <si>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</si>
  <si>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</si>
  <si>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</si>
  <si>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</si>
  <si>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</si>
  <si>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</si>
  <si>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</si>
  <si>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</si>
  <si>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</si>
  <si>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</si>
  <si>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</si>
  <si>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</si>
  <si>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</si>
  <si>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</si>
  <si>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</si>
  <si>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</si>
  <si>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</si>
  <si>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</si>
  <si>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</si>
  <si>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</si>
  <si>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</si>
  <si>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</si>
  <si>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</si>
  <si>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</si>
  <si>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</si>
  <si>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</si>
  <si>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</si>
  <si>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</si>
  <si>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</si>
  <si>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</si>
  <si>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</si>
  <si>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</si>
  <si>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</si>
  <si>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</si>
  <si>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</si>
  <si>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</si>
  <si>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</si>
  <si>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</si>
  <si>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</si>
  <si>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</si>
  <si>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</si>
  <si>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</si>
  <si>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</si>
  <si>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</si>
  <si>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</si>
  <si>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</si>
  <si>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</si>
  <si>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</si>
  <si>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</si>
  <si>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</si>
  <si>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</si>
  <si>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</si>
  <si>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</si>
  <si>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</si>
  <si>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</si>
  <si>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</si>
  <si>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</si>
  <si>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</si>
  <si>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</si>
  <si>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</si>
  <si>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</si>
  <si>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</si>
  <si>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</si>
  <si>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</si>
  <si>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</si>
  <si>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</si>
  <si>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</si>
  <si>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</si>
  <si>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</si>
  <si>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</si>
  <si>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</si>
  <si>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</si>
  <si>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</si>
  <si>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</si>
  <si>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</si>
  <si>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</si>
  <si>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</si>
  <si>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</si>
  <si>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</si>
  <si>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</si>
  <si>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</si>
  <si>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</si>
  <si>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</si>
  <si>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</si>
  <si>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</si>
  <si>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</si>
  <si>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</si>
  <si>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</si>
  <si>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</si>
  <si>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</si>
  <si>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</si>
  <si>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</si>
  <si>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</si>
  <si>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</si>
  <si>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</si>
  <si>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</si>
  <si>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</si>
  <si>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</si>
  <si>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</si>
  <si>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</si>
  <si>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</si>
  <si>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</si>
  <si>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</si>
  <si>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</si>
  <si>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</si>
  <si>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</si>
  <si>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</si>
  <si>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</si>
  <si>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</si>
  <si>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</si>
  <si>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</si>
  <si>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</si>
  <si>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</si>
  <si>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</si>
  <si>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</si>
  <si>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</si>
  <si>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</si>
  <si>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</si>
  <si>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</si>
  <si>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</si>
  <si>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</si>
  <si>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</si>
  <si>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</si>
  <si>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</si>
  <si>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</si>
  <si>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</si>
  <si>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</si>
  <si>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</si>
  <si>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</si>
  <si>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</si>
  <si>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</si>
  <si>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</si>
  <si>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</si>
  <si>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</si>
  <si>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</si>
  <si>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</si>
  <si>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</si>
  <si>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</si>
  <si>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</si>
  <si>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</si>
  <si>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</si>
  <si>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</si>
  <si>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</si>
  <si>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</si>
  <si>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</si>
  <si>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</si>
  <si>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</si>
  <si>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</si>
  <si>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</si>
  <si>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</si>
  <si>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</si>
  <si>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</si>
  <si>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</si>
  <si>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</si>
  <si>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</si>
  <si>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</si>
  <si>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</si>
  <si>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</si>
  <si>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</si>
  <si>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</si>
  <si>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</si>
  <si>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</si>
  <si>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</si>
  <si>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</si>
  <si>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</si>
  <si>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</si>
  <si>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</si>
  <si>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</si>
  <si>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</si>
  <si>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</si>
  <si>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</si>
  <si>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</si>
  <si>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</si>
  <si>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</si>
  <si>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</si>
  <si>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</si>
  <si>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</si>
  <si>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</si>
  <si>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</si>
  <si>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</si>
  <si>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</si>
  <si>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</si>
  <si>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</si>
  <si>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</si>
  <si>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</si>
  <si>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</si>
  <si>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</si>
  <si>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</si>
  <si>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</si>
  <si>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</si>
  <si>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</si>
  <si>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</si>
  <si>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</si>
  <si>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</si>
  <si>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</si>
  <si>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</si>
  <si>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</si>
  <si>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</si>
  <si>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</si>
  <si>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</si>
  <si>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</si>
  <si>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</si>
  <si>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</si>
  <si>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</si>
  <si>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</si>
  <si>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</si>
  <si>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</si>
  <si>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</si>
  <si>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</si>
  <si>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</si>
  <si>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</si>
  <si>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</si>
  <si>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</si>
  <si>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</si>
  <si>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</si>
  <si>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</si>
  <si>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</si>
  <si>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</si>
  <si>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</si>
  <si>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</si>
  <si>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</si>
  <si>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</si>
  <si>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</si>
  <si>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</si>
  <si>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</si>
  <si>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</si>
  <si>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</si>
  <si>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</si>
  <si>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</si>
  <si>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</si>
  <si>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</si>
  <si>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</si>
  <si>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</si>
  <si>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</si>
  <si>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</si>
  <si>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</si>
  <si>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</si>
  <si>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</si>
  <si>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</si>
  <si>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</si>
  <si>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</si>
  <si>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</si>
  <si>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</si>
  <si>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</si>
  <si>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</si>
  <si>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</si>
  <si>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</si>
  <si>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</si>
  <si>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</si>
  <si>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</si>
  <si>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</si>
  <si>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</si>
  <si>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</si>
  <si>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</si>
  <si>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</si>
  <si>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</si>
  <si>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</si>
  <si>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</si>
  <si>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</si>
  <si>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</si>
  <si>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</si>
  <si>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</si>
  <si>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</si>
  <si>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</si>
  <si>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</si>
  <si>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</si>
  <si>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</si>
  <si>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</si>
  <si>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</si>
  <si>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</si>
  <si>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</si>
  <si>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</si>
  <si>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</si>
  <si>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</si>
  <si>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</si>
  <si>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</si>
  <si>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</si>
  <si>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</si>
  <si>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</si>
  <si>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</si>
  <si>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</si>
  <si>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</si>
  <si>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</si>
  <si>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</si>
  <si>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</si>
  <si>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</si>
  <si>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</si>
  <si>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</si>
  <si>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</si>
  <si>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</si>
  <si>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</si>
  <si>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</si>
  <si>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</si>
  <si>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</si>
  <si>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</si>
  <si>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</si>
  <si>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</si>
  <si>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</si>
  <si>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</si>
  <si>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</si>
  <si>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</si>
  <si>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</si>
  <si>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</si>
  <si>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</si>
  <si>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</si>
  <si>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</si>
  <si>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</si>
  <si>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</si>
  <si>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</si>
  <si>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</si>
  <si>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</si>
  <si>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</si>
  <si>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</si>
  <si>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</si>
  <si>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</si>
  <si>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</si>
  <si>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</si>
  <si>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</si>
  <si>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</si>
  <si>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</si>
  <si>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</si>
  <si>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</si>
  <si>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</si>
  <si>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</si>
  <si>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</si>
  <si>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</si>
  <si>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</si>
  <si>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</si>
  <si>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</si>
  <si>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</si>
  <si>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</si>
  <si>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</si>
  <si>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</si>
  <si>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</si>
  <si>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</si>
  <si>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</si>
  <si>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</si>
  <si>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</si>
  <si>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</si>
  <si>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</si>
  <si>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</si>
  <si>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</si>
  <si>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</si>
  <si>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</si>
  <si>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</si>
  <si>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</si>
  <si>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</si>
  <si>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</si>
  <si>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</si>
  <si>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</si>
  <si>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</si>
  <si>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</si>
  <si>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</si>
  <si>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</si>
  <si>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</si>
  <si>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</si>
  <si>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</si>
  <si>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</si>
  <si>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</si>
  <si>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</si>
  <si>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</si>
  <si>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</si>
  <si>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</si>
  <si>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</si>
  <si>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</si>
  <si>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</si>
  <si>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</si>
  <si>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</si>
  <si>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</si>
  <si>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</si>
  <si>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</si>
  <si>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</si>
  <si>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</si>
  <si>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</si>
  <si>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</si>
  <si>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</si>
  <si>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</si>
  <si>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</si>
  <si>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</si>
  <si>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</si>
  <si>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</si>
  <si>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</si>
  <si>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</si>
  <si>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</si>
  <si>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</si>
  <si>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</si>
  <si>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</si>
  <si>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</si>
  <si>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</si>
  <si>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</si>
  <si>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</si>
  <si>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</si>
  <si>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</si>
  <si>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</si>
  <si>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</si>
  <si>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</si>
  <si>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</si>
  <si>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</si>
  <si>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</si>
  <si>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</si>
  <si>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</si>
  <si>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</si>
  <si>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</si>
  <si>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</si>
  <si>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</si>
  <si>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</si>
  <si>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</si>
  <si>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</si>
  <si>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</si>
  <si>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</si>
  <si>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</si>
  <si>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</si>
  <si>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</si>
  <si>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</si>
  <si>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</si>
  <si>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</si>
  <si>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</si>
  <si>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</si>
  <si>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</si>
  <si>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</si>
  <si>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</si>
  <si>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</si>
  <si>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</si>
  <si>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</si>
  <si>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</si>
  <si>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</si>
  <si>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</si>
  <si>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</si>
  <si>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</si>
  <si>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</si>
  <si>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</si>
  <si>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</si>
  <si>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</si>
  <si>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</si>
  <si>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</si>
  <si>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</si>
  <si>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</si>
  <si>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</si>
  <si>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</si>
  <si>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</si>
  <si>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</si>
  <si>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</si>
  <si>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</si>
  <si>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</si>
  <si>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</si>
  <si>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</si>
  <si>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</si>
  <si>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</si>
  <si>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</si>
  <si>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</si>
  <si>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</si>
  <si>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</si>
  <si>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</si>
  <si>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</si>
  <si>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</si>
  <si>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</si>
  <si>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</si>
  <si>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</si>
  <si>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</si>
  <si>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</si>
  <si>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</si>
  <si>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</si>
  <si>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</si>
  <si>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</si>
  <si>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</si>
  <si>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</si>
  <si>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</si>
  <si>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</si>
  <si>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</si>
  <si>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</si>
  <si>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</si>
  <si>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</si>
  <si>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</si>
  <si>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</si>
  <si>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</si>
  <si>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</si>
  <si>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</si>
  <si>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</si>
  <si>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</si>
  <si>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</si>
  <si>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</si>
  <si>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</si>
  <si>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</si>
  <si>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</si>
  <si>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</si>
  <si>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</si>
  <si>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</si>
  <si>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</si>
  <si>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</si>
  <si>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</si>
  <si>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</si>
  <si>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</si>
  <si>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</si>
  <si>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</si>
  <si>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</si>
  <si>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</si>
  <si>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</si>
  <si>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</si>
  <si>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</si>
  <si>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</si>
  <si>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</si>
  <si>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</si>
  <si>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</si>
  <si>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</si>
  <si>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</si>
  <si>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</si>
  <si>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</si>
  <si>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</si>
  <si>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</si>
  <si>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</si>
  <si>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</si>
  <si>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</si>
  <si>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</si>
  <si>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</si>
  <si>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</si>
  <si>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</si>
  <si>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</si>
  <si>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</si>
  <si>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</si>
  <si>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</si>
  <si>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</si>
  <si>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</si>
  <si>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</si>
  <si>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</si>
  <si>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</si>
  <si>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</si>
  <si>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</si>
  <si>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</si>
  <si>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</si>
  <si>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</si>
  <si>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</si>
  <si>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</si>
  <si>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</si>
  <si>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</si>
  <si>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</si>
  <si>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</si>
  <si>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</si>
  <si>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</si>
  <si>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</si>
  <si>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</si>
  <si>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</si>
  <si>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</si>
  <si>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</si>
  <si>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</si>
  <si>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</si>
  <si>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</si>
  <si>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</si>
  <si>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</si>
  <si>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</si>
  <si>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</si>
  <si>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</si>
  <si>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</si>
  <si>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</si>
  <si>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</si>
  <si>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</si>
  <si>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</si>
  <si>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</si>
  <si>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</si>
  <si>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</si>
  <si>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</si>
  <si>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</si>
  <si>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</si>
  <si>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</si>
  <si>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</si>
  <si>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</si>
  <si>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</si>
  <si>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</si>
  <si>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</si>
  <si>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</si>
  <si>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</si>
  <si>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</si>
  <si>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</si>
  <si>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</si>
  <si>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</si>
  <si>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</si>
  <si>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</si>
  <si>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</si>
  <si>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</si>
  <si>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</si>
  <si>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</si>
  <si>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</si>
  <si>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</si>
  <si>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</si>
  <si>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</si>
  <si>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</si>
  <si>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</si>
  <si>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</si>
  <si>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</si>
  <si>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</si>
  <si>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</si>
  <si>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</si>
  <si>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</si>
  <si>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</si>
  <si>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</si>
  <si>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</si>
  <si>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</si>
  <si>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</si>
  <si>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</si>
  <si>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</si>
  <si>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</si>
  <si>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</si>
  <si>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</si>
  <si>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</si>
  <si>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</si>
  <si>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</si>
  <si>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</si>
  <si>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</si>
  <si>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</si>
  <si>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</si>
  <si>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</si>
  <si>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</si>
  <si>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</si>
  <si>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</si>
  <si>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</si>
  <si>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</si>
  <si>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</si>
  <si>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</si>
  <si>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</si>
  <si>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</si>
  <si>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</si>
  <si>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</si>
  <si>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</si>
  <si>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</si>
  <si>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</si>
  <si>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</si>
  <si>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</si>
  <si>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</si>
  <si>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</si>
  <si>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</si>
  <si>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</si>
  <si>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</si>
  <si>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</si>
  <si>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</si>
  <si>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</si>
  <si>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</si>
  <si>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</si>
  <si>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</si>
  <si>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</si>
  <si>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</si>
  <si>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</si>
  <si>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</si>
  <si>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</si>
  <si>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</si>
  <si>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</si>
  <si>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</si>
  <si>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</si>
  <si>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</si>
  <si>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</si>
  <si>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</si>
  <si>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</si>
  <si>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</si>
  <si>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</si>
  <si>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</si>
  <si>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</si>
  <si>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</si>
  <si>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</si>
  <si>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</si>
  <si>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</si>
  <si>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</si>
  <si>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</si>
  <si>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</si>
  <si>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</si>
  <si>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</si>
  <si>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</si>
  <si>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</si>
  <si>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</si>
  <si>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</si>
  <si>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</si>
  <si>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</si>
  <si>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</si>
  <si>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</si>
  <si>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</si>
  <si>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</si>
  <si>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</si>
  <si>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</si>
  <si>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</si>
  <si>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</si>
  <si>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</si>
  <si>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</si>
  <si>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</si>
  <si>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</si>
  <si>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</si>
  <si>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</si>
  <si>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</si>
  <si>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</si>
  <si>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</si>
  <si>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</si>
  <si>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</si>
  <si>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</si>
  <si>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</si>
  <si>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</si>
  <si>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</si>
  <si>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</si>
  <si>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</si>
  <si>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</si>
  <si>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</si>
  <si>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</si>
  <si>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</si>
  <si>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</si>
  <si>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</si>
  <si>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</si>
  <si>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</si>
  <si>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</si>
  <si>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</si>
  <si>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</si>
  <si>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</si>
  <si>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</si>
  <si>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</si>
  <si>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</si>
  <si>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</si>
  <si>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</si>
  <si>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</si>
  <si>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</si>
  <si>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</si>
  <si>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</si>
  <si>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</si>
  <si>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</si>
  <si>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</si>
  <si>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</si>
  <si>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</si>
  <si>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</si>
  <si>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</si>
  <si>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</si>
  <si>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</si>
  <si>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</si>
  <si>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</si>
  <si>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</si>
  <si>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</si>
  <si>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</si>
  <si>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</si>
  <si>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</si>
  <si>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</si>
  <si>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</si>
  <si>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</si>
  <si>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</si>
  <si>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</si>
  <si>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</si>
  <si>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</si>
  <si>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</si>
  <si>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</si>
  <si>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</si>
  <si>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</si>
  <si>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</si>
  <si>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</si>
  <si>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</si>
  <si>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</si>
  <si>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</si>
  <si>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</si>
  <si>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</si>
  <si>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</si>
  <si>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</si>
  <si>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</si>
  <si>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</si>
  <si>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</si>
  <si>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</si>
  <si>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</si>
  <si>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</si>
  <si>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</si>
  <si>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</si>
  <si>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</si>
  <si>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</si>
  <si>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</si>
  <si>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</si>
  <si>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</si>
  <si>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</si>
  <si>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</si>
  <si>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</si>
  <si>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</si>
  <si>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</si>
  <si>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</si>
  <si>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</si>
  <si>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</si>
  <si>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</si>
  <si>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</si>
  <si>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</si>
  <si>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</si>
  <si>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</si>
  <si>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</si>
  <si>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</si>
  <si>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</si>
  <si>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</si>
  <si>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</si>
  <si>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</si>
  <si>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</si>
  <si>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</si>
  <si>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</si>
  <si>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</si>
  <si>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</si>
  <si>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</si>
  <si>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</si>
  <si>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</si>
  <si>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</si>
  <si>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</si>
  <si>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</si>
  <si>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</si>
  <si>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</si>
  <si>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</si>
  <si>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</si>
  <si>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</si>
  <si>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</si>
  <si>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</si>
  <si>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</si>
  <si>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</si>
  <si>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</si>
  <si>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</si>
  <si>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</si>
  <si>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</si>
  <si>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</si>
  <si>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</si>
  <si>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</si>
  <si>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</si>
  <si>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</si>
  <si>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</si>
  <si>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</si>
  <si>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</si>
  <si>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</si>
  <si>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</si>
  <si>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</si>
  <si>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</si>
  <si>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</si>
  <si>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</si>
  <si>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</si>
  <si>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</si>
  <si>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</si>
  <si>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</si>
  <si>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</si>
  <si>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</si>
  <si>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</si>
  <si>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</si>
  <si>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</si>
  <si>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</si>
  <si>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</si>
  <si>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</si>
  <si>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</si>
  <si>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</si>
  <si>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</si>
  <si>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</si>
  <si>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</si>
  <si>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</si>
  <si>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</si>
  <si>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</si>
  <si>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</si>
  <si>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</si>
  <si>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</si>
  <si>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</si>
  <si>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</si>
  <si>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</si>
  <si>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</si>
  <si>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</si>
  <si>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</si>
  <si>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</si>
  <si>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</si>
  <si>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</si>
  <si>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</si>
  <si>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</si>
  <si>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</si>
  <si>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</si>
  <si>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</si>
  <si>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</si>
  <si>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</si>
  <si>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</si>
  <si>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</si>
  <si>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</si>
  <si>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</si>
  <si>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</si>
  <si>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</si>
  <si>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</si>
  <si>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</si>
  <si>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</si>
  <si>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</si>
  <si>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</si>
  <si>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</si>
  <si>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</si>
  <si>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</si>
  <si>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</si>
  <si>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</si>
  <si>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</si>
  <si>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</si>
  <si>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</si>
  <si>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</si>
  <si>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</si>
  <si>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</si>
  <si>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</si>
  <si>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</si>
  <si>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</si>
  <si>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</si>
  <si>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</si>
  <si>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</si>
  <si>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</si>
  <si>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</si>
  <si>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</si>
  <si>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</si>
  <si>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</si>
  <si>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</si>
  <si>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</si>
  <si>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</si>
  <si>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</si>
  <si>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</si>
  <si>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</si>
  <si>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</si>
  <si>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</si>
  <si>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</si>
  <si>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</si>
  <si>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</si>
  <si>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</si>
  <si>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</si>
  <si>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</si>
  <si>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</si>
  <si>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</si>
  <si>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</si>
  <si>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</si>
  <si>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</si>
  <si>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</si>
  <si>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</si>
  <si>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</si>
  <si>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</si>
  <si>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</si>
  <si>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</si>
  <si>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</si>
  <si>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</si>
  <si>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</si>
  <si>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</si>
  <si>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</si>
  <si>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</si>
  <si>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</si>
  <si>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</si>
  <si>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</si>
  <si>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</si>
  <si>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</si>
  <si>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</si>
  <si>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</si>
  <si>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</si>
  <si>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</si>
  <si>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</si>
  <si>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</si>
  <si>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</si>
  <si>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</si>
  <si>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</si>
  <si>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</si>
  <si>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</si>
  <si>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</si>
  <si>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</si>
  <si>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</si>
  <si>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</si>
  <si>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</si>
  <si>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</si>
  <si>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</si>
  <si>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</si>
  <si>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</si>
  <si>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</si>
  <si>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</si>
  <si>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</si>
  <si>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</si>
  <si>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</si>
  <si>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</si>
  <si>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</si>
  <si>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</si>
  <si>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</si>
  <si>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</si>
  <si>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</si>
  <si>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</si>
  <si>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</si>
  <si>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</si>
  <si>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</si>
  <si>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</si>
  <si>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</si>
  <si>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</si>
  <si>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</si>
  <si>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</si>
  <si>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</si>
  <si>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</si>
  <si>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</si>
  <si>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</si>
  <si>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</si>
  <si>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</si>
  <si>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</si>
  <si>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</si>
  <si>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</si>
  <si>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</si>
  <si>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</si>
  <si>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</si>
  <si>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</si>
  <si>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</si>
  <si>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</si>
  <si>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</si>
  <si>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</si>
  <si>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</si>
  <si>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</si>
  <si>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</si>
  <si>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</si>
  <si>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</si>
  <si>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</si>
  <si>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</si>
  <si>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</si>
  <si>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</si>
  <si>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</si>
  <si>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</si>
  <si>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</si>
  <si>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</si>
  <si>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</si>
  <si>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</si>
  <si>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</si>
  <si>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</si>
  <si>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</si>
  <si>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</si>
  <si>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</si>
  <si>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</si>
  <si>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</si>
  <si>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</si>
  <si>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</si>
  <si>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</si>
  <si>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</si>
  <si>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</si>
  <si>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</si>
  <si>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</si>
  <si>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</si>
  <si>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</si>
  <si>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</si>
  <si>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</si>
  <si>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</si>
  <si>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</si>
  <si>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</si>
  <si>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</si>
  <si>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</si>
  <si>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</si>
  <si>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</si>
  <si>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</si>
  <si>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</si>
  <si>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</si>
  <si>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</si>
  <si>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</si>
  <si>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</si>
  <si>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</si>
  <si>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</si>
  <si>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</si>
  <si>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</si>
  <si>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</si>
  <si>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</si>
  <si>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</si>
  <si>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</si>
  <si>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</si>
  <si>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</si>
  <si>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</si>
  <si>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</si>
  <si>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</si>
  <si>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</si>
  <si>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</si>
  <si>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</si>
  <si>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</si>
  <si>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</si>
  <si>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</si>
  <si>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</si>
  <si>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</si>
  <si>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</si>
  <si>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</si>
  <si>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</si>
  <si>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</si>
  <si>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</si>
  <si>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</si>
  <si>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</si>
  <si>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</si>
  <si>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</si>
  <si>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</si>
  <si>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</si>
  <si>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</si>
  <si>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</si>
  <si>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</si>
  <si>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</si>
  <si>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</si>
  <si>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</si>
  <si>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</si>
  <si>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</si>
  <si>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</si>
  <si>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</si>
  <si>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</si>
  <si>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</si>
  <si>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</si>
  <si>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</si>
  <si>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</si>
  <si>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</si>
  <si>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</si>
  <si>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</si>
  <si>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</si>
  <si>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</si>
  <si>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</si>
  <si>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</si>
  <si>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</si>
  <si>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</si>
  <si>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</si>
  <si>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</si>
  <si>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</si>
  <si>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</si>
  <si>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</si>
  <si>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</si>
  <si>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</si>
  <si>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</si>
  <si>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</si>
  <si>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</si>
  <si>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</si>
  <si>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</si>
  <si>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</si>
  <si>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</si>
  <si>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</si>
  <si>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</si>
  <si>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</si>
  <si>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</si>
  <si>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</si>
  <si>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</si>
  <si>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</si>
  <si>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</si>
  <si>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</si>
  <si>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</si>
  <si>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</si>
  <si>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</si>
  <si>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</si>
  <si>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</si>
  <si>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</si>
  <si>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</si>
  <si>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</si>
  <si>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</si>
  <si>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</si>
  <si>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</si>
  <si>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</si>
  <si>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</si>
  <si>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</si>
  <si>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</si>
  <si>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</si>
  <si>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</si>
  <si>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</si>
  <si>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</si>
  <si>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</si>
  <si>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</si>
  <si>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</si>
  <si>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</si>
  <si>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</si>
  <si>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</si>
  <si>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</si>
  <si>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</si>
  <si>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</si>
  <si>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</si>
  <si>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</si>
  <si>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</si>
  <si>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</si>
  <si>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</si>
  <si>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</si>
  <si>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</si>
  <si>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</si>
  <si>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</si>
  <si>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</si>
  <si>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</si>
  <si>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</si>
  <si>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</si>
  <si>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</si>
  <si>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</si>
  <si>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</si>
  <si>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</si>
  <si>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</si>
  <si>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</si>
  <si>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</si>
  <si>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</si>
  <si>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</si>
  <si>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</si>
  <si>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</si>
  <si>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</si>
  <si>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</si>
  <si>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</si>
  <si>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</si>
  <si>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</si>
  <si>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</si>
  <si>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</si>
  <si>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</si>
  <si>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</si>
  <si>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</si>
  <si>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</si>
  <si>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</si>
  <si>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</si>
  <si>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</si>
  <si>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</si>
  <si>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</si>
  <si>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</si>
  <si>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</si>
  <si>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</si>
  <si>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</si>
  <si>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</si>
  <si>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</si>
  <si>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</si>
  <si>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</si>
  <si>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</si>
  <si>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</si>
  <si>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</si>
  <si>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</si>
  <si>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</si>
  <si>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</si>
  <si>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</si>
  <si>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</si>
  <si>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</si>
  <si>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</si>
  <si>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</si>
  <si>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</si>
  <si>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</si>
  <si>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</si>
  <si>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</si>
  <si>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</si>
  <si>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</si>
  <si>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</si>
  <si>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</si>
  <si>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</si>
  <si>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</si>
  <si>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</si>
  <si>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</si>
  <si>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</si>
  <si>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</si>
  <si>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</si>
  <si>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</si>
  <si>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</si>
  <si>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</si>
  <si>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</si>
  <si>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</si>
  <si>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</si>
  <si>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</si>
  <si>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</si>
  <si>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</si>
  <si>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</si>
  <si>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</si>
  <si>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</si>
  <si>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</si>
  <si>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</si>
  <si>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</si>
  <si>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</si>
  <si>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</si>
  <si>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</si>
  <si>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</si>
  <si>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</si>
  <si>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</si>
  <si>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</si>
  <si>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</si>
  <si>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</si>
  <si>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</si>
  <si>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</si>
  <si>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</si>
  <si>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</si>
  <si>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</si>
  <si>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</si>
  <si>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</si>
  <si>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</si>
  <si>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</si>
  <si>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</si>
  <si>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</si>
  <si>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</si>
  <si>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</si>
  <si>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</si>
  <si>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</si>
  <si>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</si>
  <si>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</si>
  <si>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</si>
  <si>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</si>
  <si>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</si>
  <si>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</si>
  <si>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</si>
  <si>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</si>
  <si>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</si>
  <si>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</si>
  <si>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</si>
  <si>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</si>
  <si>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</si>
  <si>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</si>
  <si>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</si>
  <si>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</si>
  <si>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</si>
  <si>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</si>
  <si>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</si>
  <si>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</si>
  <si>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</si>
  <si>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</si>
  <si>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</si>
  <si>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</si>
  <si>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</si>
  <si>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</si>
  <si>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</si>
  <si>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</si>
  <si>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</si>
  <si>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</si>
  <si>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</si>
  <si>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</si>
  <si>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</si>
  <si>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</si>
  <si>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</si>
  <si>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</si>
  <si>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</si>
  <si>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</si>
  <si>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</si>
  <si>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</si>
  <si>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</si>
  <si>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</si>
  <si>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</si>
  <si>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</si>
  <si>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</si>
  <si>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</si>
  <si>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</si>
  <si>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</si>
  <si>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</si>
  <si>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</si>
  <si>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</si>
  <si>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</si>
  <si>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</si>
  <si>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</si>
  <si>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</si>
  <si>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</si>
  <si>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</si>
  <si>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</si>
  <si>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</si>
  <si>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</si>
  <si>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</si>
  <si>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</si>
  <si>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</si>
  <si>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</si>
  <si>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</si>
  <si>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</si>
  <si>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</si>
  <si>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</si>
  <si>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</si>
  <si>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</si>
  <si>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</si>
  <si>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</si>
  <si>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</si>
  <si>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</si>
  <si>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</si>
  <si>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</si>
  <si>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</si>
  <si>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</si>
  <si>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</si>
  <si>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</si>
  <si>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</si>
  <si>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</si>
  <si>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</si>
  <si>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</si>
  <si>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</si>
  <si>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</si>
  <si>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</si>
  <si>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</si>
  <si>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</si>
  <si>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</si>
  <si>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</si>
  <si>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</si>
  <si>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</si>
  <si>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</si>
  <si>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</si>
  <si>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</si>
  <si>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</si>
  <si>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</si>
  <si>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</si>
  <si>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</si>
  <si>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</si>
  <si>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</si>
  <si>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</si>
  <si>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</si>
  <si>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</si>
  <si>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</si>
  <si>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</si>
  <si>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</si>
  <si>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</si>
  <si>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</si>
  <si>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</si>
  <si>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</si>
  <si>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</si>
  <si>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</si>
  <si>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</si>
  <si>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</si>
  <si>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</si>
  <si>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</si>
  <si>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</si>
  <si>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</si>
  <si>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</si>
  <si>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</si>
  <si>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</si>
  <si>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</si>
  <si>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</si>
  <si>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</si>
  <si>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</si>
  <si>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</si>
  <si>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</si>
  <si>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</si>
  <si>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</si>
  <si>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</si>
  <si>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</si>
  <si>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</si>
  <si>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</si>
  <si>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</si>
  <si>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</si>
  <si>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</si>
  <si>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</si>
  <si>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</si>
  <si>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</si>
  <si>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</si>
  <si>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</si>
  <si>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</si>
  <si>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</si>
  <si>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</si>
  <si>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</si>
  <si>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</si>
  <si>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</si>
  <si>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</si>
  <si>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</si>
  <si>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</si>
  <si>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</si>
  <si>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</si>
  <si>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</si>
  <si>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</si>
  <si>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</si>
  <si>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</si>
  <si>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</si>
  <si>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</si>
  <si>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</si>
  <si>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</si>
  <si>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</si>
  <si>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</si>
  <si>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</si>
  <si>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</si>
  <si>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</si>
  <si>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</si>
  <si>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</si>
  <si>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</si>
  <si>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</si>
  <si>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</si>
  <si>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</si>
  <si>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</si>
  <si>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</si>
  <si>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</si>
  <si>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</si>
  <si>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</si>
  <si>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</si>
  <si>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</si>
  <si>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</si>
  <si>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</si>
  <si>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</si>
  <si>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</si>
  <si>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</si>
  <si>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</si>
  <si>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</si>
  <si>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</si>
  <si>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</si>
  <si>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</si>
  <si>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</si>
  <si>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</si>
  <si>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</si>
  <si>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</si>
  <si>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</si>
  <si>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</si>
  <si>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</si>
  <si>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</si>
  <si>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</si>
  <si>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</si>
  <si>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</si>
  <si>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</si>
  <si>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</si>
  <si>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</si>
  <si>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</si>
  <si>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</si>
  <si>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</si>
  <si>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</si>
  <si>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</si>
  <si>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</si>
  <si>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</si>
  <si>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</si>
  <si>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</si>
  <si>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</si>
  <si>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</si>
  <si>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</si>
  <si>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</si>
  <si>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</si>
  <si>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</si>
  <si>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</si>
  <si>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</si>
  <si>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</si>
  <si>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</si>
  <si>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</si>
  <si>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</si>
  <si>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</si>
  <si>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</si>
  <si>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</si>
  <si>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</si>
  <si>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</si>
  <si>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</si>
  <si>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</si>
  <si>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</si>
  <si>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</si>
  <si>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</si>
  <si>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</si>
  <si>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</si>
  <si>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</si>
  <si>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</si>
  <si>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</si>
  <si>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</si>
  <si>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</si>
  <si>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</si>
  <si>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</si>
  <si>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</si>
  <si>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</si>
  <si>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</si>
  <si>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</si>
  <si>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</si>
  <si>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</si>
  <si>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</si>
  <si>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</si>
  <si>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</si>
  <si>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</si>
  <si>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</si>
  <si>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</si>
  <si>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</si>
  <si>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</si>
  <si>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</si>
  <si>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</si>
  <si>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</si>
  <si>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</si>
  <si>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</si>
  <si>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</si>
  <si>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</si>
  <si>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</si>
  <si>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</si>
  <si>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</si>
  <si>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</si>
  <si>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</si>
  <si>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</si>
  <si>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</si>
  <si>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</si>
  <si>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</si>
  <si>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</si>
  <si>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</si>
  <si>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</si>
  <si>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</si>
  <si>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</si>
  <si>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</si>
  <si>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</si>
  <si>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</si>
  <si>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</si>
  <si>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</si>
  <si>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</si>
  <si>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</si>
  <si>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</si>
  <si>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</si>
  <si>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</si>
  <si>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</si>
  <si>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</si>
  <si>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</si>
  <si>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</si>
  <si>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</si>
  <si>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</si>
  <si>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</si>
  <si>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</si>
  <si>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</si>
  <si>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</si>
  <si>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</si>
  <si>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</si>
  <si>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</si>
  <si>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</si>
  <si>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</si>
  <si>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</si>
  <si>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</si>
  <si>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</si>
  <si>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</si>
  <si>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</si>
  <si>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</si>
  <si>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</si>
  <si>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</si>
  <si>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</si>
  <si>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</si>
  <si>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</si>
  <si>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</si>
  <si>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</si>
  <si>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</si>
  <si>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</si>
  <si>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</si>
  <si>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</si>
  <si>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</si>
  <si>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</si>
  <si>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</si>
  <si>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</si>
  <si>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</si>
  <si>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</si>
  <si>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</si>
  <si>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</si>
  <si>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</si>
  <si>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</si>
  <si>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</si>
  <si>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</si>
  <si>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</si>
  <si>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</si>
  <si>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</si>
  <si>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</si>
  <si>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</si>
  <si>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</si>
  <si>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</si>
  <si>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</si>
  <si>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</si>
  <si>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</si>
  <si>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</si>
  <si>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</si>
  <si>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</si>
  <si>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</si>
  <si>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</si>
  <si>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</si>
  <si>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</si>
  <si>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</si>
  <si>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</si>
  <si>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</si>
  <si>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</si>
  <si>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</si>
  <si>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</si>
  <si>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</si>
  <si>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</si>
  <si>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</si>
  <si>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</si>
  <si>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</si>
  <si>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</si>
  <si>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</si>
  <si>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</si>
  <si>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</si>
  <si>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</si>
  <si>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</si>
  <si>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</si>
  <si>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</si>
  <si>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</si>
  <si>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</si>
  <si>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</si>
  <si>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</si>
  <si>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</si>
  <si>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</si>
  <si>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</si>
  <si>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</si>
  <si>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</si>
  <si>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</si>
  <si>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</si>
  <si>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</si>
  <si>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</si>
  <si>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</si>
  <si>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</si>
  <si>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</si>
  <si>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</si>
  <si>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</si>
  <si>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</si>
  <si>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</si>
  <si>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</si>
  <si>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</si>
  <si>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</si>
  <si>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</si>
  <si>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</si>
  <si>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</si>
  <si>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</si>
  <si>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</si>
  <si>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</si>
  <si>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</si>
  <si>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</si>
  <si>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</si>
  <si>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</si>
  <si>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</si>
  <si>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</si>
  <si>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</si>
  <si>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</si>
  <si>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</si>
  <si>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</si>
  <si>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</si>
  <si>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</si>
  <si>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</si>
  <si>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</si>
  <si>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</si>
  <si>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</si>
  <si>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</si>
  <si>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</si>
  <si>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</si>
  <si>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</si>
  <si>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</si>
  <si>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</si>
  <si>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</si>
  <si>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</si>
  <si>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</si>
  <si>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</si>
  <si>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</si>
  <si>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</si>
  <si>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</si>
  <si>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</si>
  <si>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</si>
  <si>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</si>
  <si>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</si>
  <si>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</si>
  <si>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</si>
  <si>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</si>
  <si>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</si>
  <si>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</si>
  <si>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</si>
  <si>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</si>
  <si>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</si>
  <si>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</si>
  <si>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</si>
  <si>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</si>
  <si>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</si>
  <si>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</si>
  <si>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</si>
  <si>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</si>
  <si>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</si>
  <si>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</si>
  <si>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</si>
  <si>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</si>
  <si>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</si>
  <si>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</si>
  <si>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</si>
  <si>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</si>
  <si>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</si>
  <si>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</si>
  <si>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</si>
  <si>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</si>
  <si>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</si>
  <si>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</si>
  <si>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</si>
  <si>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</si>
  <si>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</si>
  <si>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</si>
  <si>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</si>
  <si>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</si>
  <si>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</si>
  <si>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</si>
  <si>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</si>
  <si>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</si>
  <si>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</si>
  <si>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</si>
  <si>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</si>
  <si>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</si>
  <si>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</si>
  <si>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</si>
  <si>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</si>
  <si>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</si>
  <si>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</si>
  <si>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</si>
  <si>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</si>
  <si>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</si>
  <si>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</si>
  <si>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</si>
  <si>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</si>
  <si>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</si>
  <si>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</si>
  <si>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</si>
  <si>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</si>
  <si>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</si>
  <si>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</si>
  <si>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</si>
  <si>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</si>
  <si>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</si>
  <si>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</si>
  <si>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</si>
  <si>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</si>
  <si>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</si>
  <si>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</si>
  <si>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</si>
  <si>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</si>
  <si>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</si>
  <si>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</si>
  <si>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</si>
  <si>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</si>
  <si>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</si>
  <si>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</si>
  <si>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</si>
  <si>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</si>
  <si>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</si>
  <si>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</si>
  <si>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</si>
  <si>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</si>
  <si>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</si>
  <si>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</si>
  <si>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</si>
  <si>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</si>
  <si>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</si>
  <si>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</si>
  <si>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</si>
  <si>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</si>
  <si>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</si>
  <si>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</si>
  <si>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</si>
  <si>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</si>
  <si>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</si>
  <si>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</si>
  <si>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</si>
  <si>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</si>
  <si>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</si>
  <si>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</si>
  <si>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</si>
  <si>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</si>
  <si>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</si>
  <si>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</si>
  <si>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</si>
  <si>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</si>
  <si>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</si>
  <si>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</si>
  <si>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</si>
  <si>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</si>
  <si>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</si>
  <si>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</si>
  <si>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</si>
  <si>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</si>
  <si>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</si>
  <si>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</si>
  <si>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</si>
  <si>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</si>
  <si>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</si>
  <si>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</si>
  <si>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</si>
  <si>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</si>
  <si>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</si>
  <si>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</si>
  <si>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</si>
  <si>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</si>
  <si>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</si>
  <si>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</si>
  <si>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</si>
  <si>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</si>
  <si>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</si>
  <si>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</si>
  <si>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</si>
  <si>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</si>
  <si>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</si>
  <si>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</si>
  <si>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</si>
  <si>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</si>
  <si>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</si>
  <si>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</si>
  <si>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</si>
  <si>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</si>
  <si>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</si>
  <si>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</si>
  <si>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</si>
  <si>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</si>
  <si>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</si>
  <si>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</si>
  <si>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</si>
  <si>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</si>
  <si>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</si>
  <si>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</si>
  <si>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</si>
  <si>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</si>
  <si>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</si>
  <si>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</si>
  <si>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</si>
  <si>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</si>
  <si>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</si>
  <si>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</si>
  <si>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</si>
  <si>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</si>
  <si>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</si>
  <si>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</si>
  <si>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</si>
  <si>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</si>
  <si>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</si>
  <si>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</si>
  <si>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</si>
  <si>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</si>
  <si>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</si>
  <si>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</si>
  <si>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</si>
  <si>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</si>
  <si>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</si>
  <si>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</si>
  <si>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</si>
  <si>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</si>
  <si>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</si>
  <si>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</si>
  <si>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</si>
  <si>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</si>
  <si>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</si>
  <si>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</si>
  <si>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</si>
  <si>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</si>
  <si>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</si>
  <si>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</si>
  <si>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</si>
  <si>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</si>
  <si>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</si>
  <si>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</si>
  <si>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</si>
  <si>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</si>
  <si>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</si>
  <si>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</si>
  <si>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</si>
  <si>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</si>
  <si>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</si>
  <si>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</si>
  <si>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</si>
  <si>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</si>
  <si>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</si>
  <si>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</si>
  <si>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</si>
  <si>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</si>
  <si>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</si>
  <si>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</si>
  <si>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</si>
  <si>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</si>
  <si>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</si>
  <si>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</si>
  <si>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</si>
  <si>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</si>
  <si>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</si>
  <si>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</si>
  <si>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</si>
  <si>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</si>
  <si>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</si>
  <si>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</si>
  <si>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</si>
  <si>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</si>
  <si>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</si>
  <si>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</si>
  <si>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</si>
  <si>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</si>
  <si>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</si>
  <si>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</si>
  <si>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</si>
  <si>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</si>
  <si>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</si>
  <si>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</si>
  <si>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</si>
  <si>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</si>
  <si>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</si>
  <si>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</si>
  <si>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</si>
  <si>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</si>
  <si>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</si>
  <si>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</si>
  <si>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</si>
  <si>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</si>
  <si>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</si>
  <si>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</si>
  <si>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</si>
  <si>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</si>
  <si>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</si>
  <si>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</si>
  <si>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</si>
  <si>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</si>
  <si>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</si>
  <si>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</si>
  <si>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</si>
  <si>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</si>
  <si>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</si>
  <si>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</si>
  <si>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</si>
  <si>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</si>
  <si>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</si>
  <si>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</si>
  <si>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</si>
  <si>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</si>
  <si>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</si>
  <si>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</si>
  <si>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</si>
  <si>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</si>
  <si>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</si>
  <si>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</si>
  <si>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</si>
  <si>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</si>
  <si>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</si>
  <si>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</si>
  <si>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</si>
  <si>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</si>
  <si>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</si>
  <si>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</si>
  <si>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</si>
  <si>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</si>
  <si>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</si>
  <si>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</si>
  <si>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</si>
  <si>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</si>
  <si>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</si>
  <si>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</si>
  <si>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</si>
  <si>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</si>
  <si>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</si>
  <si>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</si>
  <si>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</si>
  <si>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</si>
  <si>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</si>
  <si>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</si>
  <si>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</si>
  <si>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</si>
  <si>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</si>
  <si>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</si>
  <si>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</si>
  <si>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</si>
  <si>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</si>
  <si>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</si>
  <si>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</si>
  <si>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</si>
  <si>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</si>
  <si>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</si>
  <si>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</si>
  <si>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</si>
  <si>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</si>
  <si>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</si>
  <si>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</si>
  <si>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</si>
  <si>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</si>
  <si>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</si>
  <si>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</si>
  <si>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</si>
  <si>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</si>
  <si>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</si>
  <si>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</si>
  <si>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</si>
  <si>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</si>
  <si>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</si>
  <si>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</si>
  <si>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</si>
  <si>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</si>
  <si>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</si>
  <si>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</si>
  <si>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</si>
  <si>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</si>
  <si>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</si>
  <si>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</si>
  <si>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</si>
  <si>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</si>
  <si>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</si>
  <si>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</si>
  <si>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</si>
  <si>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</si>
  <si>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</si>
  <si>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</si>
  <si>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</si>
  <si>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</si>
  <si>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</si>
  <si>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</si>
  <si>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</si>
  <si>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</si>
  <si>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</si>
  <si>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</si>
  <si>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</si>
  <si>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</si>
  <si>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</si>
  <si>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</si>
  <si>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</si>
  <si>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</si>
  <si>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</si>
  <si>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</si>
  <si>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</si>
  <si>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</si>
  <si>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</si>
  <si>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</si>
  <si>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</si>
  <si>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</si>
  <si>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</si>
  <si>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</si>
  <si>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</si>
  <si>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</si>
  <si>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</si>
  <si>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</si>
  <si>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</si>
  <si>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</si>
  <si>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</si>
  <si>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</si>
  <si>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</si>
  <si>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</si>
  <si>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</si>
  <si>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</si>
  <si>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</si>
  <si>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</si>
  <si>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</si>
  <si>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</si>
  <si>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</si>
  <si>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</si>
  <si>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</si>
  <si>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</si>
  <si>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</si>
  <si>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</si>
  <si>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</si>
  <si>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</si>
  <si>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</si>
  <si>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</si>
  <si>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</si>
  <si>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</si>
  <si>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</si>
  <si>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</si>
  <si>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</si>
  <si>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</si>
  <si>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</si>
  <si>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</si>
  <si>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</si>
  <si>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</si>
  <si>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</si>
  <si>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</si>
  <si>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</si>
  <si>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</si>
  <si>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</si>
  <si>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</si>
  <si>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</si>
  <si>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</si>
  <si>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</si>
  <si>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</si>
  <si>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</si>
  <si>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</si>
  <si>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</si>
  <si>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</si>
  <si>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</si>
  <si>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</si>
  <si>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</si>
  <si>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</si>
  <si>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</si>
  <si>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</si>
  <si>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</si>
  <si>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</si>
  <si>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</si>
  <si>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</si>
  <si>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</si>
  <si>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</si>
  <si>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</si>
  <si>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</si>
  <si>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</si>
  <si>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</si>
  <si>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</si>
  <si>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</si>
  <si>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</si>
  <si>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</si>
  <si>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</si>
  <si>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</si>
  <si>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</si>
  <si>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</si>
  <si>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</si>
  <si>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</si>
  <si>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</si>
  <si>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</si>
  <si>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</si>
  <si>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</si>
  <si>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</si>
  <si>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</si>
  <si>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</si>
  <si>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</si>
  <si>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</si>
  <si>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</si>
  <si>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</si>
  <si>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</si>
  <si>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</si>
  <si>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</si>
  <si>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</si>
  <si>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</si>
  <si>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</si>
  <si>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</si>
  <si>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</si>
  <si>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</si>
  <si>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</si>
  <si>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</si>
  <si>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</si>
  <si>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</si>
  <si>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</si>
  <si>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</si>
  <si>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</si>
  <si>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</si>
  <si>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</si>
  <si>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</si>
  <si>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</si>
  <si>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</si>
  <si>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</si>
  <si>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</si>
  <si>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</si>
  <si>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</si>
  <si>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</si>
  <si>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</si>
  <si>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</si>
  <si>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</si>
  <si>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</si>
  <si>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</si>
  <si>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</si>
  <si>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</si>
  <si>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</si>
  <si>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</si>
  <si>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</si>
  <si>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</si>
  <si>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</si>
  <si>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</si>
  <si>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</si>
  <si>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</si>
  <si>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</si>
  <si>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</si>
  <si>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</si>
  <si>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</si>
  <si>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</si>
  <si>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</si>
  <si>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</si>
  <si>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</si>
  <si>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</si>
  <si>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</si>
  <si>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</si>
  <si>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</si>
  <si>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</si>
  <si>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</si>
  <si>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</si>
  <si>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</si>
  <si>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</si>
  <si>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</si>
  <si>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</si>
  <si>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</si>
  <si>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</si>
  <si>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</si>
  <si>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</si>
  <si>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</si>
  <si>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</si>
  <si>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</si>
  <si>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</si>
  <si>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</si>
  <si>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</si>
  <si>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</si>
  <si>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</si>
  <si>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</si>
  <si>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</si>
  <si>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</si>
  <si>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</si>
  <si>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</si>
  <si>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</si>
  <si>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</si>
  <si>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</si>
  <si>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</si>
  <si>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</si>
  <si>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</si>
  <si>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</si>
  <si>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</si>
  <si>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</si>
  <si>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</si>
  <si>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</si>
  <si>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</si>
  <si>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</si>
  <si>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</si>
  <si>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</si>
  <si>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</si>
  <si>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</si>
  <si>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</si>
  <si>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</si>
  <si>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</si>
  <si>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</si>
  <si>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</si>
  <si>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</si>
  <si>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</si>
  <si>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</si>
  <si>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</si>
  <si>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</si>
  <si>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</si>
  <si>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</si>
  <si>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</si>
  <si>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</si>
  <si>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</si>
  <si>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</si>
  <si>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</si>
  <si>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</si>
  <si>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</si>
  <si>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</si>
  <si>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</si>
  <si>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</si>
  <si>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</si>
  <si>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</si>
  <si>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</si>
  <si>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</si>
  <si>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</si>
  <si>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</si>
  <si>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</si>
  <si>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</si>
  <si>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</si>
  <si>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</si>
  <si>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</si>
  <si>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</si>
  <si>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</si>
  <si>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</si>
  <si>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</si>
  <si>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</si>
  <si>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</si>
  <si>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</si>
  <si>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</si>
  <si>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</si>
  <si>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</si>
  <si>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</si>
  <si>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</si>
  <si>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</si>
  <si>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</si>
  <si>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</si>
  <si>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</si>
  <si>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</si>
  <si>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</si>
  <si>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</si>
  <si>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</si>
  <si>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</si>
  <si>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</si>
  <si>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</si>
  <si>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</si>
  <si>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</si>
  <si>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</si>
  <si>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</si>
  <si>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</si>
  <si>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</si>
  <si>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</si>
  <si>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</si>
  <si>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</si>
  <si>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</si>
  <si>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</si>
  <si>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</si>
  <si>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</si>
  <si>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</si>
  <si>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</si>
  <si>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</si>
  <si>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</si>
  <si>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</si>
  <si>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</si>
  <si>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</si>
  <si>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</si>
  <si>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</si>
  <si>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</si>
  <si>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</si>
  <si>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</si>
  <si>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</si>
  <si>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</si>
  <si>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</si>
  <si>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</si>
  <si>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</si>
  <si>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</si>
  <si>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</si>
  <si>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</si>
  <si>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</si>
  <si>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</si>
  <si>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</si>
  <si>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</si>
  <si>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</si>
  <si>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</si>
  <si>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</si>
  <si>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</si>
  <si>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</si>
  <si>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</si>
  <si>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</si>
  <si>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</si>
  <si>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</si>
  <si>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</si>
  <si>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</si>
  <si>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</si>
  <si>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</si>
  <si>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</si>
  <si>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</si>
  <si>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</si>
  <si>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</si>
  <si>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</si>
  <si>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</si>
  <si>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</si>
  <si>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</si>
  <si>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</si>
  <si>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</si>
  <si>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</si>
  <si>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</si>
  <si>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</si>
  <si>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</si>
  <si>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</si>
  <si>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</si>
  <si>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</si>
  <si>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</si>
  <si>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</si>
  <si>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</si>
  <si>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</si>
  <si>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</si>
  <si>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</si>
  <si>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</si>
  <si>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</si>
  <si>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</si>
  <si>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</si>
  <si>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</si>
  <si>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</si>
  <si>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</si>
  <si>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</si>
  <si>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</si>
  <si>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</si>
  <si>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</si>
  <si>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</si>
  <si>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</si>
  <si>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</si>
  <si>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</si>
  <si>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</si>
  <si>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</si>
  <si>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</si>
  <si>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</si>
  <si>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</si>
  <si>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</si>
  <si>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</si>
  <si>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</si>
  <si>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</si>
  <si>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</si>
  <si>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</si>
  <si>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</si>
  <si>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</si>
  <si>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</si>
  <si>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</si>
  <si>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</si>
  <si>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</si>
  <si>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</si>
  <si>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</si>
  <si>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</si>
  <si>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</si>
  <si>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</si>
  <si>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</si>
  <si>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</si>
  <si>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</si>
  <si>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</si>
  <si>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</si>
  <si>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</si>
  <si>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</si>
  <si>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</si>
  <si>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</si>
  <si>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</si>
  <si>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</si>
  <si>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</si>
  <si>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</si>
  <si>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</si>
  <si>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</si>
  <si>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</si>
  <si>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</si>
  <si>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</si>
  <si>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</si>
  <si>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</si>
  <si>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</si>
  <si>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</si>
  <si>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</si>
  <si>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</si>
  <si>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</si>
  <si>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</si>
  <si>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</si>
  <si>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</si>
  <si>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</si>
  <si>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</si>
  <si>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</si>
  <si>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</si>
  <si>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</si>
  <si>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</si>
  <si>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</si>
  <si>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</si>
  <si>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</si>
  <si>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</si>
  <si>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</si>
  <si>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</si>
  <si>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</si>
  <si>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</si>
  <si>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</si>
  <si>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</si>
  <si>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</si>
  <si>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</si>
  <si>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</si>
  <si>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</si>
  <si>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</si>
  <si>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</si>
  <si>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</si>
  <si>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</si>
  <si>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</si>
  <si>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</si>
  <si>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</si>
  <si>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</si>
  <si>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</si>
  <si>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</si>
  <si>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</si>
  <si>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</si>
  <si>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</si>
  <si>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</si>
  <si>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</si>
  <si>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</si>
  <si>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</si>
  <si>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</si>
  <si>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</si>
  <si>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</si>
  <si>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</si>
  <si>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</si>
  <si>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</si>
  <si>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</si>
  <si>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</si>
  <si>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</si>
  <si>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</si>
  <si>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</si>
  <si>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</si>
  <si>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</si>
  <si>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</si>
  <si>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</si>
  <si>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</si>
  <si>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</si>
  <si>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</si>
  <si>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</si>
  <si>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</si>
  <si>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</si>
  <si>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</si>
  <si>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</si>
  <si>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</si>
  <si>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</si>
  <si>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</si>
  <si>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</si>
  <si>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</si>
  <si>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</si>
  <si>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</si>
  <si>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</si>
  <si>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</si>
  <si>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</si>
  <si>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</si>
  <si>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</si>
  <si>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</si>
  <si>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</si>
  <si>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</si>
  <si>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</si>
  <si>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</si>
  <si>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</si>
  <si>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</si>
  <si>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</si>
  <si>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</si>
  <si>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</si>
  <si>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</si>
  <si>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</si>
  <si>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</si>
  <si>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</si>
  <si>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</si>
  <si>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</si>
  <si>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</si>
  <si>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</si>
  <si>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</si>
  <si>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</si>
  <si>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</si>
  <si>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</si>
  <si>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</si>
  <si>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</si>
  <si>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</si>
  <si>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</si>
  <si>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</si>
  <si>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</si>
  <si>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</si>
  <si>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</si>
  <si>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</si>
  <si>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</si>
  <si>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</si>
  <si>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</si>
  <si>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</si>
  <si>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</si>
  <si>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</si>
  <si>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</si>
  <si>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</si>
  <si>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</si>
  <si>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</si>
  <si>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</si>
  <si>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</si>
  <si>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</si>
  <si>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</si>
  <si>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</si>
  <si>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</si>
  <si>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</si>
  <si>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</si>
  <si>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</si>
  <si>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</si>
  <si>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</si>
  <si>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</si>
  <si>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</si>
  <si>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</si>
  <si>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</si>
  <si>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</si>
  <si>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</si>
  <si>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</si>
  <si>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</si>
  <si>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</si>
  <si>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</si>
  <si>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</si>
  <si>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</si>
  <si>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</si>
  <si>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</si>
  <si>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</si>
  <si>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</si>
  <si>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</si>
  <si>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</si>
  <si>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</si>
  <si>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</si>
  <si>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</si>
  <si>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</si>
  <si>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</si>
  <si>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</si>
  <si>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</si>
  <si>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</si>
  <si>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</si>
  <si>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</si>
  <si>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</si>
  <si>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</si>
  <si>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</si>
  <si>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</si>
  <si>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</si>
  <si>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</si>
  <si>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</si>
  <si>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</si>
  <si>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</si>
  <si>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</si>
  <si>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</si>
  <si>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</si>
  <si>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</si>
  <si>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</si>
  <si>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</si>
  <si>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</si>
  <si>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</si>
  <si>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</si>
  <si>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</si>
  <si>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</si>
  <si>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</si>
  <si>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</si>
  <si>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</si>
  <si>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</si>
  <si>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</si>
  <si>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</si>
  <si>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</si>
  <si>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</si>
  <si>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</si>
  <si>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</si>
  <si>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</si>
  <si>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</si>
  <si>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</si>
  <si>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</si>
  <si>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</si>
  <si>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</si>
  <si>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</si>
  <si>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</si>
  <si>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</si>
  <si>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</si>
  <si>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</si>
  <si>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</si>
  <si>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</si>
  <si>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</si>
  <si>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</si>
  <si>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</si>
  <si>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</si>
  <si>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</si>
  <si>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</si>
  <si>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</si>
  <si>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</si>
  <si>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</si>
  <si>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</si>
  <si>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</si>
  <si>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</si>
  <si>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</si>
  <si>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</si>
  <si>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</si>
  <si>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</si>
  <si>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</si>
  <si>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</si>
  <si>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</si>
  <si>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</si>
  <si>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</si>
  <si>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</si>
  <si>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</si>
  <si>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</si>
  <si>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</si>
  <si>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</si>
  <si>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</si>
  <si>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</si>
  <si>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</si>
  <si>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</si>
  <si>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</si>
  <si>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</si>
  <si>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</si>
  <si>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</si>
  <si>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</si>
  <si>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</si>
  <si>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</si>
  <si>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</si>
  <si>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</si>
  <si>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</si>
  <si>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</si>
  <si>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</si>
  <si>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</si>
  <si>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</si>
  <si>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</si>
  <si>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</si>
  <si>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</si>
  <si>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</si>
  <si>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</si>
  <si>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</si>
  <si>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</si>
  <si>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</si>
  <si>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</si>
  <si>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</si>
  <si>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</si>
  <si>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</si>
  <si>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</si>
  <si>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</si>
  <si>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</si>
  <si>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</si>
  <si>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</si>
  <si>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</si>
  <si>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</si>
  <si>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</si>
  <si>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</si>
  <si>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</si>
  <si>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</si>
  <si>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</si>
  <si>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</si>
  <si>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</si>
  <si>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</si>
  <si>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</si>
  <si>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</si>
  <si>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</si>
  <si>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</si>
  <si>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</si>
  <si>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</si>
  <si>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</si>
  <si>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</si>
  <si>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</si>
  <si>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</si>
  <si>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</si>
  <si>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</si>
  <si>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</si>
  <si>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</si>
  <si>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</si>
  <si>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</si>
  <si>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</si>
  <si>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</si>
  <si>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</si>
  <si>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</si>
  <si>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</si>
  <si>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</si>
  <si>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</si>
  <si>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</si>
  <si>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</si>
  <si>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</si>
  <si>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</si>
  <si>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</si>
  <si>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</si>
  <si>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</si>
  <si>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</si>
  <si>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</si>
  <si>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</si>
  <si>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</si>
  <si>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</si>
  <si>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</si>
  <si>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</si>
  <si>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</si>
  <si>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</si>
  <si>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</si>
  <si>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</si>
  <si>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</si>
  <si>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</si>
  <si>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</si>
  <si>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</si>
  <si>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</si>
  <si>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</si>
  <si>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</si>
  <si>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</si>
  <si>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</si>
  <si>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</si>
  <si>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</si>
  <si>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</si>
  <si>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</si>
  <si>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</si>
  <si>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</si>
  <si>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</si>
  <si>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</si>
  <si>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</si>
  <si>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</si>
  <si>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</si>
  <si>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</si>
  <si>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</si>
  <si>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</si>
  <si>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</si>
  <si>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</si>
  <si>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</si>
  <si>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</si>
  <si>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</si>
  <si>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</si>
  <si>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</si>
  <si>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</si>
  <si>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</si>
  <si>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</si>
  <si>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</si>
  <si>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</si>
  <si>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</si>
  <si>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</si>
  <si>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</si>
  <si>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</si>
  <si>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</si>
  <si>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</si>
  <si>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</si>
  <si>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</si>
  <si>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</si>
  <si>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</si>
  <si>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</si>
  <si>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</si>
  <si>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</si>
  <si>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</si>
  <si>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</si>
  <si>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</si>
  <si>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</si>
  <si>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</si>
  <si>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</si>
  <si>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</si>
  <si>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</si>
  <si>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</si>
  <si>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</si>
  <si>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</si>
  <si>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</si>
  <si>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</si>
  <si>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</si>
  <si>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</si>
  <si>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</si>
  <si>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</si>
  <si>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</si>
  <si>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</si>
  <si>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</si>
  <si>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</si>
  <si>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</si>
  <si>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</si>
  <si>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</si>
  <si>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</si>
  <si>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</si>
  <si>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</si>
  <si>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</si>
  <si>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</si>
  <si>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</si>
  <si>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</si>
  <si>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</si>
  <si>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</si>
  <si>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</si>
  <si>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</si>
  <si>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</si>
  <si>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</si>
  <si>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</si>
  <si>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</si>
  <si>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</si>
  <si>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</si>
  <si>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</si>
  <si>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</si>
  <si>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</si>
  <si>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</si>
  <si>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</si>
  <si>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</si>
  <si>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</si>
  <si>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</si>
  <si>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</si>
  <si>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</si>
  <si>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</si>
  <si>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</si>
  <si>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</si>
  <si>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</si>
  <si>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</si>
  <si>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</si>
  <si>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</si>
  <si>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</si>
  <si>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</si>
  <si>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</si>
  <si>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</si>
  <si>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</si>
  <si>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</si>
  <si>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</si>
  <si>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</si>
  <si>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</si>
  <si>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</si>
  <si>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</si>
  <si>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</si>
  <si>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</si>
  <si>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</si>
  <si>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</si>
  <si>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</si>
  <si>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</si>
  <si>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</si>
  <si>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</si>
  <si>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</si>
  <si>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</si>
  <si>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</si>
  <si>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</si>
  <si>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</si>
  <si>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</si>
  <si>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</si>
  <si>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</si>
  <si>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</si>
  <si>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</si>
  <si>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</si>
  <si>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</si>
  <si>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</si>
  <si>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</si>
  <si>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</si>
  <si>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</si>
  <si>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</si>
  <si>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</si>
  <si>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</si>
  <si>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</si>
  <si>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</si>
  <si>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</si>
  <si>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</si>
  <si>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</si>
  <si>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</si>
  <si>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</si>
  <si>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</si>
  <si>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</si>
  <si>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</si>
  <si>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</si>
  <si>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</si>
  <si>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</si>
  <si>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</si>
  <si>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</si>
  <si>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</si>
  <si>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</si>
  <si>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</si>
  <si>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</si>
  <si>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</si>
  <si>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</si>
  <si>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</si>
  <si>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</si>
  <si>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</si>
  <si>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</si>
  <si>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</si>
  <si>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</si>
  <si>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</si>
  <si>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</si>
  <si>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</si>
  <si>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</si>
  <si>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</si>
  <si>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</si>
  <si>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</si>
  <si>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</si>
  <si>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</si>
  <si>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</si>
  <si>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</si>
  <si>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</si>
  <si>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</si>
  <si>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</si>
  <si>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</si>
  <si>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</si>
  <si>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</si>
  <si>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</si>
  <si>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</si>
  <si>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</si>
  <si>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</si>
  <si>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</si>
  <si>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</si>
  <si>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</si>
  <si>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</si>
  <si>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</si>
  <si>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</si>
  <si>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</si>
  <si>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</si>
  <si>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</si>
  <si>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</si>
  <si>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</si>
  <si>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</si>
  <si>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</si>
  <si>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</si>
  <si>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</si>
  <si>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</si>
  <si>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</si>
  <si>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</si>
  <si>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</si>
  <si>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</si>
  <si>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</si>
  <si>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</si>
  <si>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</si>
  <si>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</si>
  <si>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</si>
  <si>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</si>
  <si>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</si>
  <si>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</si>
  <si>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</si>
  <si>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</si>
  <si>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</si>
  <si>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</si>
  <si>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</si>
  <si>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</si>
  <si>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</si>
  <si>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</si>
  <si>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</si>
  <si>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</si>
  <si>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</si>
  <si>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</si>
  <si>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</si>
  <si>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</si>
  <si>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</si>
  <si>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</si>
  <si>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</si>
  <si>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</si>
  <si>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</si>
  <si>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</si>
  <si>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</si>
  <si>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</si>
  <si>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</si>
  <si>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</si>
  <si>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</si>
  <si>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</si>
  <si>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</si>
  <si>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</si>
  <si>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</si>
  <si>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</si>
  <si>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</si>
  <si>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</si>
  <si>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</si>
  <si>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</si>
  <si>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</si>
  <si>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</si>
  <si>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</si>
  <si>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</si>
  <si>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</si>
  <si>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</si>
  <si>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</si>
  <si>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</si>
  <si>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</si>
  <si>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</si>
  <si>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</si>
  <si>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</si>
  <si>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</si>
  <si>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</si>
  <si>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</si>
  <si>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</si>
  <si>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</si>
  <si>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</si>
  <si>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</si>
  <si>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</si>
  <si>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</si>
  <si>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</si>
  <si>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</si>
  <si>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</si>
  <si>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</si>
  <si>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</si>
  <si>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</si>
  <si>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</si>
  <si>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</si>
  <si>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</si>
  <si>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</si>
  <si>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</si>
  <si>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</si>
  <si>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</si>
  <si>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</si>
  <si>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</si>
  <si>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</si>
  <si>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</si>
  <si>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</si>
  <si>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</si>
  <si>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</si>
  <si>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</si>
  <si>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</si>
  <si>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</si>
  <si>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</si>
  <si>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</si>
  <si>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</si>
  <si>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</si>
  <si>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</si>
  <si>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</si>
  <si>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</si>
  <si>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</si>
  <si>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</si>
  <si>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</si>
  <si>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</si>
  <si>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</si>
  <si>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</si>
  <si>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</si>
  <si>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</si>
  <si>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</si>
  <si>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</si>
  <si>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</si>
  <si>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</si>
  <si>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</si>
  <si>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</si>
  <si>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</si>
  <si>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</si>
  <si>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</si>
  <si>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</si>
  <si>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</si>
  <si>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</si>
  <si>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</si>
  <si>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</si>
  <si>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</si>
  <si>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</si>
  <si>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</si>
  <si>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</si>
  <si>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</si>
  <si>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</si>
  <si>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</si>
  <si>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</si>
  <si>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</si>
  <si>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</si>
  <si>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</si>
  <si>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</si>
  <si>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</si>
  <si>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</si>
  <si>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</si>
  <si>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</si>
  <si>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</si>
  <si>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</si>
  <si>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</si>
  <si>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</si>
  <si>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</si>
  <si>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</si>
  <si>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</si>
  <si>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</si>
  <si>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</si>
  <si>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</si>
  <si>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</si>
  <si>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</si>
  <si>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</si>
  <si>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</si>
  <si>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</si>
  <si>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</si>
  <si>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</si>
  <si>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</si>
  <si>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</si>
  <si>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</si>
  <si>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</si>
  <si>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</si>
  <si>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</si>
  <si>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</si>
  <si>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</si>
  <si>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</si>
  <si>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</si>
  <si>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</si>
  <si>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</si>
  <si>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</si>
  <si>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</si>
  <si>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</si>
  <si>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</si>
  <si>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</si>
  <si>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</si>
  <si>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</si>
  <si>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</si>
  <si>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</si>
  <si>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</si>
  <si>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</si>
  <si>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</si>
  <si>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</si>
  <si>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</si>
  <si>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</si>
  <si>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</si>
  <si>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</si>
  <si>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</si>
  <si>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</si>
  <si>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</si>
  <si>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</si>
  <si>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</si>
  <si>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</si>
  <si>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</si>
  <si>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</si>
  <si>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</si>
  <si>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</si>
  <si>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</si>
  <si>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</si>
  <si>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</si>
  <si>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</si>
  <si>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</si>
  <si>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</si>
  <si>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</si>
  <si>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</si>
  <si>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</si>
  <si>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</si>
  <si>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</si>
  <si>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</si>
  <si>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</si>
  <si>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</si>
  <si>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</si>
  <si>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</si>
  <si>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</si>
  <si>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</si>
  <si>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</si>
  <si>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</si>
  <si>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</si>
  <si>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</si>
  <si>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</si>
  <si>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</si>
  <si>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</si>
  <si>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</si>
  <si>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</si>
  <si>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</si>
  <si>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</si>
  <si>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</si>
  <si>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</si>
  <si>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</si>
  <si>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</si>
  <si>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</si>
  <si>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</si>
  <si>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</si>
  <si>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</si>
  <si>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</si>
  <si>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</si>
  <si>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</si>
  <si>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</si>
  <si>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</si>
  <si>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</si>
  <si>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</si>
  <si>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</si>
  <si>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</si>
  <si>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</si>
  <si>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</si>
  <si>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</si>
  <si>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</si>
  <si>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</si>
  <si>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</si>
  <si>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</si>
  <si>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</si>
  <si>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</si>
  <si>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</si>
  <si>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</si>
  <si>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</si>
  <si>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</si>
  <si>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</si>
  <si>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</si>
  <si>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</si>
  <si>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</si>
  <si>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</si>
  <si>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</si>
  <si>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</si>
  <si>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</si>
  <si>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</si>
  <si>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</si>
  <si>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</si>
  <si>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</si>
  <si>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</si>
  <si>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</si>
  <si>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</si>
  <si>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</si>
  <si>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</si>
  <si>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</si>
  <si>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</si>
  <si>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</si>
  <si>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</si>
  <si>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</si>
  <si>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</si>
  <si>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</si>
  <si>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</si>
  <si>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</si>
  <si>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</si>
  <si>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</si>
  <si>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</si>
  <si>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</si>
  <si>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</si>
  <si>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</si>
  <si>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</si>
  <si>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</si>
  <si>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</si>
  <si>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</si>
  <si>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</si>
  <si>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</si>
  <si>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</si>
  <si>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</si>
  <si>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</si>
  <si>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</si>
  <si>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</si>
  <si>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</si>
  <si>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</si>
  <si>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</si>
  <si>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</si>
  <si>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</si>
  <si>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</si>
  <si>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</si>
  <si>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</si>
  <si>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</si>
  <si>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</si>
  <si>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</si>
  <si>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</si>
  <si>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</si>
  <si>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</si>
  <si>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</si>
  <si>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</si>
  <si>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</si>
  <si>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</si>
  <si>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</si>
  <si>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</si>
  <si>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</si>
  <si>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</si>
  <si>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</si>
  <si>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</si>
  <si>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</si>
  <si>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</si>
  <si>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</si>
  <si>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</si>
  <si>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</si>
  <si>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</si>
  <si>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</si>
  <si>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</si>
  <si>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</si>
  <si>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</si>
  <si>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</si>
  <si>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</si>
  <si>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</si>
  <si>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</si>
  <si>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</si>
  <si>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</si>
  <si>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</si>
  <si>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</si>
  <si>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</si>
  <si>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</si>
  <si>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</si>
  <si>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</si>
  <si>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</si>
  <si>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</si>
  <si>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</si>
  <si>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</si>
  <si>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</si>
  <si>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</si>
  <si>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</si>
  <si>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</si>
  <si>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</si>
  <si>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</si>
  <si>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</si>
  <si>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</si>
  <si>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</si>
  <si>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</si>
  <si>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</si>
  <si>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</si>
  <si>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</si>
  <si>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</si>
  <si>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</si>
  <si>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</si>
  <si>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</si>
  <si>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</si>
  <si>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</si>
  <si>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</si>
  <si>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</si>
  <si>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</si>
  <si>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</si>
  <si>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</si>
  <si>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</si>
  <si>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</si>
  <si>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</si>
  <si>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</si>
  <si>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</si>
  <si>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</si>
  <si>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</si>
  <si>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</si>
  <si>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</si>
  <si>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</si>
  <si>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</si>
  <si>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</si>
  <si>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</si>
  <si>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</si>
  <si>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</si>
  <si>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</si>
  <si>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</si>
  <si>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</si>
  <si>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</si>
  <si>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</si>
  <si>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</si>
  <si>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</si>
  <si>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</si>
  <si>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</si>
  <si>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</si>
  <si>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</si>
  <si>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</si>
  <si>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</si>
  <si>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</si>
  <si>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</si>
  <si>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</si>
  <si>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</si>
  <si>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</si>
  <si>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</si>
  <si>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</si>
  <si>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</si>
  <si>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</si>
  <si>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</si>
  <si>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</si>
  <si>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</si>
  <si>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</si>
  <si>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</si>
  <si>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</si>
  <si>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</si>
  <si>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</si>
  <si>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</si>
  <si>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</si>
  <si>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</si>
  <si>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</si>
  <si>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</si>
  <si>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</si>
  <si>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</si>
  <si>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</si>
  <si>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</si>
  <si>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</si>
  <si>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</si>
  <si>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</si>
  <si>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</si>
  <si>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</si>
  <si>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</si>
  <si>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</si>
  <si>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</si>
  <si>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</si>
  <si>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</si>
  <si>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</si>
  <si>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</si>
  <si>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</si>
  <si>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</si>
  <si>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</si>
  <si>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</si>
  <si>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</si>
  <si>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</si>
  <si>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</si>
  <si>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</si>
  <si>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</si>
  <si>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</si>
  <si>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</si>
  <si>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</si>
  <si>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</si>
  <si>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</si>
  <si>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</si>
  <si>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</si>
  <si>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</si>
  <si>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</si>
  <si>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</si>
  <si>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</si>
  <si>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</si>
  <si>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</si>
  <si>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</si>
  <si>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</si>
  <si>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</si>
  <si>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</si>
  <si>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</si>
  <si>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</si>
  <si>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</si>
  <si>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</si>
  <si>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</si>
  <si>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</si>
  <si>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</si>
  <si>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</si>
  <si>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</si>
  <si>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</si>
  <si>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</si>
  <si>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</si>
  <si>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</si>
  <si>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</si>
  <si>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</si>
  <si>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</si>
  <si>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</si>
  <si>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</si>
  <si>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</si>
  <si>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</si>
  <si>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</si>
  <si>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</si>
  <si>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</si>
  <si>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</si>
  <si>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</si>
  <si>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</si>
  <si>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</si>
  <si>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</si>
  <si>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</si>
  <si>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</si>
  <si>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</si>
  <si>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</si>
  <si>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</si>
  <si>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</si>
  <si>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</si>
  <si>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</si>
  <si>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</si>
  <si>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</si>
  <si>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</si>
  <si>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</si>
  <si>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</si>
  <si>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</si>
  <si>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</si>
  <si>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</si>
  <si>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</si>
  <si>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</si>
  <si>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</si>
  <si>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</si>
  <si>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</si>
  <si>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</si>
  <si>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</si>
  <si>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</si>
  <si>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</si>
  <si>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</si>
  <si>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</si>
  <si>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</si>
  <si>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</si>
  <si>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</si>
  <si>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</si>
  <si>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</si>
  <si>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</si>
  <si>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</si>
  <si>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</si>
  <si>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</si>
  <si>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</si>
  <si>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</si>
  <si>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</si>
  <si>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</si>
  <si>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</si>
  <si>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</si>
  <si>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</si>
  <si>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</si>
  <si>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</si>
  <si>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</si>
  <si>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</si>
  <si>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</si>
  <si>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</si>
  <si>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</si>
  <si>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</si>
  <si>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</si>
  <si>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</si>
  <si>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</si>
  <si>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</si>
  <si>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</si>
  <si>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</si>
  <si>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</si>
  <si>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</si>
  <si>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</si>
  <si>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</si>
  <si>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</si>
  <si>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</si>
  <si>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</si>
  <si>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</si>
  <si>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</si>
  <si>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</si>
  <si>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</si>
  <si>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</si>
  <si>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</si>
  <si>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</si>
  <si>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</si>
  <si>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</si>
  <si>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</si>
  <si>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</si>
  <si>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</si>
  <si>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</si>
  <si>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</si>
  <si>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</si>
  <si>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</si>
  <si>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</si>
  <si>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</si>
  <si>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</si>
  <si>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</si>
  <si>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</si>
  <si>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</si>
  <si>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</si>
  <si>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</si>
  <si>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</si>
  <si>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</si>
  <si>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</si>
  <si>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</si>
  <si>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</si>
  <si>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</si>
  <si>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</si>
  <si>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</si>
  <si>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</si>
  <si>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</si>
  <si>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</si>
  <si>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</si>
  <si>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</si>
  <si>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</si>
  <si>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</si>
  <si>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</si>
  <si>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</si>
  <si>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</si>
  <si>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</si>
  <si>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</si>
  <si>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</si>
  <si>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</si>
  <si>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</si>
  <si>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</si>
  <si>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</si>
  <si>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</si>
  <si>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</si>
  <si>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</si>
  <si>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</si>
  <si>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</si>
  <si>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</si>
  <si>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</si>
  <si>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</si>
  <si>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</si>
  <si>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</si>
  <si>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</si>
  <si>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</si>
  <si>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</si>
  <si>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</si>
  <si>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</si>
  <si>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</si>
  <si>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</si>
  <si>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</si>
  <si>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</si>
  <si>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</si>
  <si>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</si>
  <si>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</si>
  <si>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</si>
  <si>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</si>
  <si>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</si>
  <si>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</si>
  <si>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</si>
  <si>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</si>
  <si>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</si>
  <si>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</si>
  <si>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</si>
  <si>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</si>
  <si>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</si>
  <si>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</si>
  <si>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</si>
  <si>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</si>
  <si>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</si>
  <si>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</si>
  <si>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</si>
  <si>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</si>
  <si>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</si>
  <si>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</si>
  <si>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</si>
  <si>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</si>
  <si>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</si>
  <si>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</si>
  <si>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</si>
  <si>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</si>
  <si>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</si>
  <si>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</si>
  <si>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</si>
  <si>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</si>
  <si>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</si>
  <si>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</si>
  <si>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</si>
  <si>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</si>
  <si>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</si>
  <si>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</si>
  <si>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</si>
  <si>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</si>
  <si>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</si>
  <si>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</si>
  <si>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</si>
  <si>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</si>
  <si>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</si>
  <si>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</si>
  <si>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</si>
  <si>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</si>
  <si>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</si>
  <si>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</si>
  <si>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</si>
  <si>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</si>
  <si>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</si>
  <si>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</si>
  <si>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</si>
  <si>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</si>
  <si>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</si>
  <si>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</si>
  <si>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</si>
  <si>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</si>
  <si>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</si>
  <si>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</si>
  <si>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</si>
  <si>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</si>
  <si>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</si>
  <si>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</si>
  <si>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</si>
  <si>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</si>
  <si>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</si>
  <si>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</si>
  <si>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</si>
  <si>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</si>
  <si>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</si>
  <si>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</si>
  <si>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</si>
  <si>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</si>
  <si>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</si>
  <si>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</si>
  <si>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</si>
  <si>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</si>
  <si>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</si>
  <si>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</si>
  <si>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</si>
  <si>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</si>
  <si>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</si>
  <si>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</si>
  <si>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</si>
  <si>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</si>
  <si>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</si>
  <si>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</si>
  <si>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</si>
  <si>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</si>
  <si>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</si>
  <si>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</si>
  <si>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</si>
  <si>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</si>
  <si>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</si>
  <si>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</si>
  <si>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</si>
  <si>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</si>
  <si>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</si>
  <si>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</si>
  <si>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</si>
  <si>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</si>
  <si>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</si>
  <si>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</si>
  <si>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</si>
  <si>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</si>
  <si>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</si>
  <si>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</si>
  <si>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</si>
  <si>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</si>
  <si>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</si>
  <si>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</si>
  <si>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</si>
  <si>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</si>
  <si>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</si>
  <si>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</si>
  <si>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</si>
  <si>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</si>
  <si>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</si>
  <si>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</si>
  <si>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</si>
  <si>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</si>
  <si>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</si>
  <si>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</si>
  <si>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</si>
  <si>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</si>
  <si>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</si>
  <si>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</si>
  <si>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</si>
  <si>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</si>
  <si>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</si>
  <si>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</si>
  <si>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</si>
  <si>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</si>
  <si>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</si>
  <si>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</si>
  <si>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</si>
  <si>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</si>
  <si>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</si>
  <si>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</si>
  <si>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</si>
  <si>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</si>
  <si>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</si>
  <si>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</si>
  <si>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</si>
  <si>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</si>
  <si>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</si>
  <si>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</si>
  <si>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</si>
  <si>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</si>
  <si>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</si>
  <si>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</si>
  <si>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</si>
  <si>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</si>
  <si>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</si>
  <si>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</si>
  <si>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</si>
  <si>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</si>
  <si>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</si>
  <si>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</si>
  <si>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</si>
  <si>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</si>
  <si>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</si>
  <si>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</si>
  <si>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</si>
  <si>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</si>
  <si>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</si>
  <si>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</si>
  <si>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</si>
  <si>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</si>
  <si>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</si>
  <si>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</si>
  <si>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</si>
  <si>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</si>
  <si>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</si>
  <si>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</si>
  <si>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</si>
  <si>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</si>
  <si>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</si>
  <si>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</si>
  <si>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</si>
  <si>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</si>
  <si>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</si>
  <si>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</si>
  <si>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</si>
  <si>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</si>
  <si>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</si>
  <si>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</si>
  <si>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</si>
  <si>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</si>
  <si>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</si>
  <si>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</si>
  <si>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</si>
  <si>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</si>
  <si>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</si>
  <si>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</si>
  <si>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</si>
  <si>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</si>
  <si>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</si>
  <si>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</si>
  <si>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</si>
  <si>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</si>
  <si>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</si>
  <si>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</si>
  <si>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</si>
  <si>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</si>
  <si>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</si>
  <si>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</si>
  <si>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</si>
  <si>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</si>
  <si>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</si>
  <si>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</si>
  <si>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</si>
  <si>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</si>
  <si>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</si>
  <si>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</si>
  <si>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</si>
  <si>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</si>
  <si>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</si>
  <si>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</si>
  <si>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</si>
  <si>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</si>
  <si>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</si>
  <si>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</si>
  <si>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</si>
  <si>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</si>
  <si>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</si>
  <si>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</si>
  <si>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</si>
  <si>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</si>
  <si>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</si>
  <si>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</si>
  <si>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</si>
  <si>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</si>
  <si>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</si>
  <si>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</si>
  <si>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</si>
  <si>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</si>
  <si>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</si>
  <si>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</si>
  <si>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</si>
  <si>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</si>
  <si>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</si>
  <si>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</si>
  <si>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</si>
  <si>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</si>
  <si>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</si>
  <si>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</si>
  <si>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</si>
  <si>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</si>
  <si>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</si>
  <si>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</si>
  <si>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</si>
  <si>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</si>
  <si>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</si>
  <si>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</si>
  <si>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</si>
  <si>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</si>
  <si>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</si>
  <si>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</si>
  <si>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</si>
  <si>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</si>
  <si>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</si>
  <si>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</si>
  <si>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</si>
  <si>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</si>
  <si>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</si>
  <si>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</si>
  <si>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</si>
  <si>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</si>
  <si>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</si>
  <si>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</si>
  <si>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</si>
  <si>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</si>
  <si>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</si>
  <si>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</si>
  <si>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</si>
  <si>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</si>
  <si>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</si>
  <si>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</si>
  <si>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</si>
  <si>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</si>
  <si>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</si>
  <si>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</si>
  <si>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</si>
  <si>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</si>
  <si>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</si>
  <si>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</si>
  <si>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</si>
  <si>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</si>
  <si>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</si>
  <si>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</si>
  <si>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</si>
  <si>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</si>
  <si>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</si>
  <si>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</si>
  <si>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</si>
  <si>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</si>
  <si>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</si>
  <si>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</si>
  <si>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</si>
  <si>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</si>
  <si>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</si>
  <si>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</si>
  <si>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</si>
  <si>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</si>
  <si>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</si>
  <si>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</si>
  <si>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</si>
  <si>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</si>
  <si>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</si>
  <si>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</si>
  <si>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</si>
  <si>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</si>
  <si>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</si>
  <si>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</si>
  <si>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</si>
  <si>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</si>
  <si>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</si>
  <si>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</si>
  <si>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</si>
  <si>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</si>
  <si>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</si>
  <si>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</si>
  <si>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</si>
  <si>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</si>
  <si>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</si>
  <si>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</si>
  <si>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</si>
  <si>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</si>
  <si>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</si>
  <si>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</si>
  <si>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</si>
  <si>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</si>
  <si>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</si>
  <si>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</si>
  <si>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</si>
  <si>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</si>
  <si>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</si>
  <si>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</si>
  <si>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</si>
  <si>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</si>
  <si>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</si>
  <si>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</si>
  <si>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</si>
  <si>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</si>
  <si>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</si>
  <si>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</si>
  <si>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</si>
  <si>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</si>
  <si>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</si>
  <si>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</si>
  <si>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</si>
  <si>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</si>
  <si>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</si>
  <si>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</si>
  <si>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</si>
  <si>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</si>
  <si>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</si>
  <si>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</si>
  <si>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</si>
  <si>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</si>
  <si>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</si>
  <si>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</si>
  <si>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</si>
  <si>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</si>
  <si>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</si>
  <si>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</si>
  <si>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</si>
  <si>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</si>
  <si>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</si>
  <si>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</si>
  <si>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</si>
  <si>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</si>
  <si>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</si>
  <si>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</si>
  <si>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</si>
  <si>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</si>
  <si>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</si>
  <si>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</si>
  <si>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</si>
  <si>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</si>
  <si>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</si>
  <si>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</si>
  <si>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</si>
  <si>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</si>
  <si>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</si>
  <si>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</si>
  <si>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</si>
  <si>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</si>
  <si>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</si>
  <si>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</si>
  <si>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</si>
  <si>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</si>
  <si>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</si>
  <si>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</si>
  <si>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</si>
  <si>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</si>
  <si>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</si>
  <si>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</si>
  <si>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</si>
  <si>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</si>
  <si>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</si>
  <si>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</si>
  <si>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</si>
  <si>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</si>
  <si>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</si>
  <si>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</si>
  <si>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</si>
  <si>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</si>
  <si>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</si>
  <si>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</si>
  <si>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</si>
  <si>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</si>
  <si>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</si>
  <si>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</si>
  <si>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</si>
  <si>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</si>
  <si>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</si>
  <si>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</si>
  <si>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</si>
  <si>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</si>
  <si>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</si>
  <si>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</si>
  <si>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</si>
  <si>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</si>
  <si>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</si>
  <si>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</si>
  <si>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</si>
  <si>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</si>
  <si>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</si>
  <si>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</si>
  <si>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</si>
  <si>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</si>
  <si>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</si>
  <si>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</si>
  <si>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</si>
  <si>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</si>
  <si>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</si>
  <si>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</si>
  <si>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</si>
  <si>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</si>
  <si>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</si>
  <si>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</si>
  <si>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</si>
  <si>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</si>
  <si>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</si>
  <si>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</si>
  <si>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</si>
  <si>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</si>
  <si>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</si>
  <si>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</si>
  <si>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</si>
  <si>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</si>
  <si>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</si>
  <si>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</si>
  <si>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</si>
  <si>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</si>
  <si>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</si>
  <si>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</si>
  <si>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</si>
  <si>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</si>
  <si>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</si>
  <si>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</si>
  <si>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</si>
  <si>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</si>
  <si>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</si>
  <si>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</si>
  <si>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</si>
  <si>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</si>
  <si>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</si>
  <si>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</si>
  <si>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</si>
  <si>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</si>
  <si>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</si>
  <si>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</si>
  <si>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</si>
  <si>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</si>
  <si>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</si>
  <si>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</si>
  <si>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</si>
  <si>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</si>
  <si>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</si>
  <si>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</si>
  <si>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</si>
  <si>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</si>
  <si>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</si>
  <si>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</si>
  <si>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</si>
  <si>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</si>
  <si>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</si>
  <si>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</si>
  <si>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</si>
  <si>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</si>
  <si>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</si>
  <si>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</si>
  <si>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</si>
  <si>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</si>
  <si>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</si>
  <si>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</si>
  <si>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</si>
  <si>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</si>
  <si>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</si>
  <si>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</si>
  <si>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</si>
  <si>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</si>
  <si>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</si>
  <si>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</si>
  <si>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</si>
  <si>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</si>
  <si>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</si>
  <si>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</si>
  <si>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</si>
  <si>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</si>
  <si>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</si>
  <si>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</si>
  <si>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</si>
  <si>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</si>
  <si>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</si>
  <si>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</si>
  <si>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</si>
  <si>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</si>
  <si>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</si>
  <si>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</si>
  <si>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</si>
  <si>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</si>
  <si>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</si>
  <si>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</si>
  <si>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</si>
  <si>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</si>
  <si>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</si>
  <si>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</si>
  <si>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</si>
  <si>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</si>
  <si>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</si>
  <si>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</si>
  <si>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</si>
  <si>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</si>
  <si>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</si>
  <si>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</si>
  <si>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</si>
  <si>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</si>
  <si>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</si>
  <si>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</si>
  <si>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</si>
  <si>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</si>
  <si>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</si>
  <si>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</si>
  <si>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</si>
  <si>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</si>
  <si>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</si>
  <si>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</si>
  <si>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</si>
  <si>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</si>
  <si>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</si>
  <si>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</si>
  <si>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</si>
  <si>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</si>
  <si>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</si>
  <si>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</si>
  <si>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</si>
  <si>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</si>
  <si>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</si>
  <si>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</si>
  <si>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</si>
  <si>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</si>
  <si>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</si>
  <si>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</si>
  <si>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</si>
  <si>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</si>
  <si>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</si>
  <si>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</si>
  <si>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</si>
  <si>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</si>
  <si>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</si>
  <si>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</si>
  <si>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</si>
  <si>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</si>
  <si>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</si>
  <si>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</si>
  <si>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</si>
  <si>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</si>
  <si>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</si>
  <si>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</si>
  <si>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</si>
  <si>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</si>
  <si>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</si>
  <si>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</si>
  <si>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</si>
  <si>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</si>
  <si>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</si>
  <si>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</si>
  <si>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</si>
  <si>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</si>
  <si>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</si>
  <si>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</si>
  <si>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</si>
  <si>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</si>
  <si>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</si>
  <si>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</si>
  <si>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</si>
  <si>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</si>
  <si>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</si>
  <si>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</si>
  <si>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</si>
  <si>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</si>
  <si>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</si>
  <si>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</si>
  <si>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</si>
  <si>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</si>
  <si>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</si>
  <si>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</si>
  <si>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</si>
  <si>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</si>
  <si>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</si>
  <si>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</si>
  <si>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</si>
  <si>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</si>
  <si>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</si>
  <si>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</si>
  <si>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</si>
  <si>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</si>
  <si>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</si>
  <si>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</si>
  <si>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</si>
  <si>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</si>
  <si>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</si>
  <si>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</si>
  <si>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</si>
  <si>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</si>
  <si>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</si>
  <si>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</si>
  <si>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</si>
  <si>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</si>
  <si>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</si>
  <si>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</si>
  <si>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</si>
  <si>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</si>
  <si>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</si>
  <si>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</si>
  <si>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</si>
  <si>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</si>
  <si>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</si>
  <si>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</si>
  <si>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</si>
  <si>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</si>
  <si>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</si>
  <si>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</si>
  <si>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</si>
  <si>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</si>
  <si>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</si>
  <si>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</si>
  <si>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</si>
  <si>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</si>
  <si>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</si>
  <si>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</si>
  <si>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</si>
  <si>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</si>
  <si>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</si>
  <si>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</si>
  <si>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</si>
  <si>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</si>
  <si>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</si>
  <si>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</si>
  <si>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</si>
  <si>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</si>
  <si>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</si>
  <si>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</si>
  <si>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</si>
  <si>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</si>
  <si>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</si>
  <si>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</si>
  <si>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</si>
  <si>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</si>
  <si>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</si>
  <si>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</si>
  <si>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</si>
  <si>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</si>
  <si>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</si>
  <si>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</si>
  <si>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</si>
  <si>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</si>
  <si>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</si>
  <si>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</si>
  <si>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</si>
  <si>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</si>
  <si>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</si>
  <si>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</si>
  <si>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</si>
  <si>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</si>
  <si>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</si>
  <si>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</si>
  <si>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</si>
  <si>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</si>
  <si>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</si>
  <si>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</si>
  <si>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</si>
  <si>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</si>
  <si>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</si>
  <si>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</si>
  <si>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</si>
  <si>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</si>
  <si>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</si>
  <si>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</si>
  <si>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</si>
  <si>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</si>
  <si>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</si>
  <si>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</si>
  <si>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</si>
  <si>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</si>
  <si>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</si>
  <si>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</si>
  <si>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</si>
  <si>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</si>
  <si>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</si>
  <si>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</si>
  <si>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</si>
  <si>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</si>
  <si>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</si>
  <si>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</si>
  <si>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</si>
  <si>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</si>
  <si>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</si>
  <si>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</si>
  <si>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</si>
  <si>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</si>
  <si>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</si>
  <si>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</si>
  <si>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</si>
  <si>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</si>
  <si>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</si>
  <si>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</si>
  <si>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</si>
  <si>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</si>
  <si>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</si>
  <si>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</si>
  <si>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</si>
  <si>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</si>
  <si>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</si>
  <si>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</si>
  <si>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</si>
  <si>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</si>
  <si>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</si>
  <si>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</si>
  <si>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</si>
  <si>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</si>
  <si>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</si>
  <si>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</si>
  <si>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</si>
  <si>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</si>
  <si>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</si>
  <si>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</si>
  <si>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</si>
  <si>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</si>
  <si>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</si>
  <si>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</si>
  <si>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</si>
  <si>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</si>
  <si>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</si>
  <si>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</si>
  <si>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</si>
  <si>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</si>
  <si>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</si>
  <si>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</si>
  <si>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</si>
  <si>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</si>
  <si>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</si>
  <si>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</si>
  <si>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</si>
  <si>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</si>
  <si>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</si>
  <si>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</si>
  <si>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</si>
  <si>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</si>
  <si>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</si>
  <si>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</si>
  <si>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</si>
  <si>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</si>
  <si>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</si>
  <si>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</si>
  <si>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</si>
  <si>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</si>
  <si>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</si>
  <si>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</si>
  <si>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</si>
  <si>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</si>
  <si>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</si>
  <si>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</si>
  <si>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</si>
  <si>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</si>
  <si>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</si>
  <si>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</si>
  <si>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</si>
  <si>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</si>
  <si>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</si>
  <si>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</si>
  <si>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</si>
  <si>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</si>
  <si>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</si>
  <si>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</si>
  <si>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</si>
  <si>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</si>
  <si>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</si>
  <si>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</si>
  <si>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</si>
  <si>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</si>
  <si>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</si>
  <si>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</si>
  <si>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</si>
  <si>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</si>
  <si>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</si>
  <si>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</si>
  <si>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</si>
  <si>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</si>
  <si>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</si>
  <si>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</si>
  <si>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</si>
  <si>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</si>
  <si>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</si>
  <si>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</si>
  <si>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</si>
  <si>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</si>
  <si>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</si>
  <si>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</si>
  <si>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</si>
  <si>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</si>
  <si>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</si>
  <si>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</si>
  <si>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</si>
  <si>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</si>
  <si>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</si>
  <si>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</si>
  <si>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</si>
  <si>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</si>
  <si>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</si>
  <si>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</si>
  <si>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</si>
  <si>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</si>
  <si>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</si>
  <si>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</si>
  <si>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</si>
  <si>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</si>
  <si>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</si>
  <si>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</si>
  <si>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</si>
  <si>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</si>
  <si>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</si>
  <si>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</si>
  <si>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</si>
  <si>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</si>
  <si>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</si>
  <si>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</si>
  <si>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</si>
  <si>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</si>
  <si>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</si>
  <si>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</si>
  <si>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</si>
  <si>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</si>
  <si>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</si>
  <si>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</si>
  <si>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</si>
  <si>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</si>
  <si>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</si>
  <si>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</si>
  <si>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</si>
  <si>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</si>
  <si>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</si>
  <si>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</si>
  <si>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</si>
  <si>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</si>
  <si>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</si>
  <si>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</si>
  <si>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</si>
  <si>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</si>
  <si>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</si>
  <si>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</si>
  <si>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</si>
  <si>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</si>
  <si>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</si>
  <si>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</si>
  <si>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</si>
  <si>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</si>
  <si>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</si>
  <si>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</si>
  <si>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</si>
  <si>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</si>
  <si>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</si>
  <si>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</si>
  <si>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</si>
  <si>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</si>
  <si>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</si>
  <si>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</si>
  <si>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</si>
  <si>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</si>
  <si>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</si>
  <si>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</si>
  <si>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</si>
  <si>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</si>
  <si>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</si>
  <si>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</si>
  <si>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</si>
  <si>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</si>
  <si>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</si>
  <si>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</si>
  <si>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</si>
  <si>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</si>
  <si>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</si>
  <si>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</si>
  <si>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</si>
  <si>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</si>
  <si>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</si>
  <si>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</si>
  <si>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</si>
  <si>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</si>
  <si>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</si>
  <si>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</si>
  <si>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</si>
  <si>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</si>
  <si>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</si>
  <si>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</si>
  <si>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</si>
  <si>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</si>
  <si>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</si>
  <si>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</si>
  <si>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</si>
  <si>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</si>
  <si>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</si>
  <si>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</si>
  <si>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</si>
  <si>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</si>
  <si>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</si>
  <si>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</si>
  <si>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</si>
  <si>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</si>
  <si>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</si>
  <si>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</si>
  <si>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</si>
  <si>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</si>
  <si>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</si>
  <si>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</si>
  <si>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</si>
  <si>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</si>
  <si>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</si>
  <si>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</si>
  <si>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</si>
  <si>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</si>
  <si>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</si>
  <si>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</si>
  <si>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</si>
  <si>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</si>
  <si>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</si>
  <si>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</si>
  <si>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</si>
  <si>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</si>
  <si>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</si>
  <si>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</si>
  <si>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</si>
  <si>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</si>
  <si>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</si>
  <si>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</si>
  <si>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</si>
  <si>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</si>
  <si>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</si>
  <si>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</si>
  <si>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</si>
  <si>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</si>
  <si>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</si>
  <si>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</si>
  <si>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</si>
  <si>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</si>
  <si>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</si>
  <si>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</si>
  <si>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</si>
  <si>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</si>
  <si>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</si>
  <si>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</si>
  <si>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</si>
  <si>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</si>
  <si>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</si>
  <si>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</si>
  <si>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</si>
  <si>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</si>
  <si>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</si>
  <si>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</si>
  <si>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</si>
  <si>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</si>
  <si>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</si>
  <si>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</si>
  <si>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</si>
  <si>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</si>
  <si>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</si>
  <si>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</si>
  <si>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</si>
  <si>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</si>
  <si>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</si>
  <si>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</si>
  <si>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</si>
  <si>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</si>
  <si>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</si>
  <si>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</si>
  <si>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</si>
  <si>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</si>
  <si>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</si>
  <si>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</si>
  <si>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</si>
  <si>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</si>
  <si>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</si>
  <si>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</si>
  <si>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</si>
  <si>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</si>
  <si>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</si>
  <si>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</si>
  <si>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</si>
  <si>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</si>
  <si>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</si>
  <si>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</si>
  <si>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</si>
  <si>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</si>
  <si>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</si>
  <si>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</si>
  <si>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</si>
  <si>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</si>
  <si>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</si>
  <si>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</si>
  <si>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</si>
  <si>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</si>
  <si>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</si>
  <si>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</si>
  <si>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</si>
  <si>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</si>
  <si>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</si>
  <si>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</si>
  <si>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</si>
  <si>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</si>
  <si>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</si>
  <si>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</si>
  <si>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</si>
  <si>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</si>
  <si>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</si>
  <si>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</si>
  <si>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</si>
  <si>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</si>
  <si>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</si>
  <si>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</si>
  <si>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</si>
  <si>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</si>
  <si>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</si>
  <si>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</si>
  <si>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</si>
  <si>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</si>
  <si>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</si>
  <si>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</si>
  <si>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</si>
  <si>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</si>
  <si>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</si>
  <si>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</si>
  <si>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</si>
  <si>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</si>
  <si>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</si>
  <si>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</si>
  <si>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</si>
  <si>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</si>
  <si>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</si>
  <si>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</si>
  <si>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</si>
  <si>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</si>
  <si>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</si>
  <si>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</si>
  <si>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</si>
  <si>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</si>
  <si>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</si>
  <si>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</si>
  <si>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</si>
  <si>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</si>
  <si>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</si>
  <si>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</si>
  <si>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</si>
  <si>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</si>
  <si>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</si>
  <si>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</si>
  <si>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</si>
  <si>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</si>
  <si>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</si>
  <si>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</si>
  <si>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</si>
  <si>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</si>
  <si>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</si>
  <si>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</si>
  <si>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</si>
  <si>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</si>
  <si>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</si>
  <si>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</si>
  <si>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</si>
  <si>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</si>
  <si>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</si>
  <si>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</si>
  <si>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</si>
  <si>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</si>
  <si>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</si>
  <si>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</si>
  <si>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</si>
  <si>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</si>
  <si>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</si>
  <si>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</si>
  <si>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</si>
  <si>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</si>
  <si>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</si>
  <si>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</si>
  <si>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</si>
  <si>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</si>
  <si>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</si>
  <si>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</si>
  <si>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</si>
  <si>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</si>
  <si>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</si>
  <si>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</si>
  <si>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</si>
  <si>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</si>
  <si>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</si>
  <si>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</si>
  <si>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</si>
  <si>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</si>
  <si>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</si>
  <si>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</si>
  <si>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</si>
  <si>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</si>
  <si>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</si>
  <si>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</si>
  <si>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</si>
  <si>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</si>
  <si>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</si>
  <si>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</si>
  <si>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</si>
  <si>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</si>
  <si>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</si>
  <si>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</si>
  <si>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</si>
  <si>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</si>
  <si>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</si>
  <si>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</si>
  <si>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</si>
  <si>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</si>
  <si>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</si>
  <si>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</si>
  <si>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</si>
  <si>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</si>
  <si>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</si>
  <si>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</si>
  <si>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</si>
  <si>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</si>
  <si>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</si>
  <si>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</si>
  <si>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</si>
  <si>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</si>
  <si>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</si>
  <si>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</si>
  <si>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</si>
  <si>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</si>
  <si>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</si>
  <si>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</si>
  <si>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</si>
  <si>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</si>
  <si>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</si>
  <si>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</si>
  <si>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</si>
  <si>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</si>
  <si>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</si>
  <si>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</si>
  <si>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</si>
  <si>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</si>
  <si>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</si>
  <si>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</si>
  <si>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</si>
  <si>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</si>
  <si>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</si>
  <si>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</si>
  <si>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</si>
  <si>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</si>
  <si>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</si>
  <si>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</si>
  <si>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</si>
  <si>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</si>
  <si>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</si>
  <si>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</si>
  <si>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</si>
  <si>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</si>
  <si>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</si>
  <si>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</si>
  <si>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</si>
  <si>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</si>
  <si>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</si>
  <si>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</si>
  <si>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</si>
  <si>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</si>
  <si>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</si>
  <si>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</si>
  <si>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</si>
  <si>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</si>
  <si>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</si>
  <si>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</si>
  <si>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</si>
  <si>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</si>
  <si>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</si>
  <si>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</si>
  <si>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</si>
  <si>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</si>
  <si>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</si>
  <si>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</si>
  <si>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</si>
  <si>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</si>
  <si>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</si>
  <si>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</si>
  <si>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</si>
  <si>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</si>
  <si>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</si>
  <si>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</si>
  <si>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</si>
  <si>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</si>
  <si>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</si>
  <si>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</si>
  <si>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</si>
  <si>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</si>
  <si>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</si>
  <si>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</si>
  <si>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</si>
  <si>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</si>
  <si>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</si>
  <si>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</si>
  <si>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</si>
  <si>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</si>
  <si>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</si>
  <si>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</si>
  <si>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</si>
  <si>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</si>
  <si>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</si>
  <si>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</si>
  <si>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</si>
  <si>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</si>
  <si>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</si>
  <si>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</si>
  <si>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</si>
  <si>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</si>
  <si>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</si>
  <si>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</si>
  <si>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</si>
  <si>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</si>
  <si>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</si>
  <si>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</si>
  <si>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</si>
  <si>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</si>
  <si>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</si>
  <si>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</si>
  <si>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</si>
  <si>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</si>
  <si>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</si>
  <si>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</si>
  <si>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</si>
  <si>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</si>
  <si>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</si>
  <si>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</si>
  <si>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</si>
  <si>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</si>
  <si>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</si>
  <si>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</si>
  <si>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</si>
  <si>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</si>
  <si>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</si>
  <si>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</si>
  <si>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</si>
  <si>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</si>
  <si>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</si>
  <si>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</si>
  <si>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</si>
  <si>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</si>
  <si>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</si>
  <si>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</si>
  <si>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</si>
  <si>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</si>
  <si>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</si>
  <si>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</si>
  <si>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</si>
  <si>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</si>
  <si>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</si>
  <si>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</si>
  <si>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</si>
  <si>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</si>
  <si>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</si>
  <si>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</si>
  <si>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</si>
  <si>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</si>
  <si>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</si>
  <si>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</si>
  <si>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</si>
  <si>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</si>
  <si>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</si>
  <si>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</si>
  <si>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</si>
  <si>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</si>
  <si>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</si>
  <si>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</si>
  <si>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</si>
  <si>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</si>
  <si>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</si>
  <si>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</si>
  <si>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</si>
  <si>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</si>
  <si>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</si>
  <si>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</si>
  <si>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</si>
  <si>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</si>
  <si>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</si>
  <si>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</si>
  <si>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</si>
  <si>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</si>
  <si>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</si>
  <si>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</si>
  <si>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</si>
  <si>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</si>
  <si>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</si>
  <si>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</si>
  <si>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</si>
  <si>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</si>
  <si>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</si>
  <si>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</si>
  <si>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</si>
  <si>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</si>
  <si>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</si>
  <si>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</si>
  <si>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</si>
  <si>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</si>
  <si>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</si>
  <si>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</si>
  <si>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</si>
  <si>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</si>
  <si>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</si>
  <si>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</si>
  <si>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</si>
  <si>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</si>
  <si>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</si>
  <si>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</si>
  <si>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</si>
  <si>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</si>
  <si>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</si>
  <si>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</si>
  <si>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</si>
  <si>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</si>
  <si>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</si>
  <si>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</si>
  <si>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</si>
  <si>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</si>
  <si>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</si>
  <si>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</si>
  <si>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</si>
  <si>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</si>
  <si>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</si>
  <si>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</si>
  <si>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</si>
  <si>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</si>
  <si>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</si>
  <si>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</si>
  <si>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</si>
  <si>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</si>
  <si>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</si>
  <si>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</si>
  <si>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</si>
  <si>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</si>
  <si>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</si>
  <si>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</si>
  <si>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</si>
  <si>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</si>
  <si>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</si>
  <si>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</si>
  <si>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</si>
  <si>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</si>
  <si>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</si>
  <si>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</si>
  <si>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</si>
  <si>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</si>
  <si>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</si>
  <si>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</si>
  <si>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</si>
  <si>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</si>
  <si>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</si>
  <si>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</si>
  <si>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</si>
  <si>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</si>
  <si>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</si>
  <si>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</si>
  <si>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</si>
  <si>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</si>
  <si>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</si>
  <si>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</si>
  <si>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</si>
  <si>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</si>
  <si>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</si>
  <si>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</si>
  <si>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</si>
  <si>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</si>
  <si>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</si>
  <si>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</si>
  <si>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</si>
  <si>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</si>
  <si>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</si>
  <si>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</si>
  <si>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</si>
  <si>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</si>
  <si>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</si>
  <si>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</si>
  <si>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</si>
  <si>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</si>
  <si>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</si>
  <si>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</si>
  <si>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</si>
  <si>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</si>
  <si>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</si>
  <si>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</si>
  <si>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</si>
  <si>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</si>
  <si>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</si>
  <si>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</si>
  <si>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</si>
  <si>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</si>
  <si>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</si>
  <si>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</si>
  <si>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</si>
  <si>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</si>
  <si>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</si>
  <si>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</si>
  <si>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</si>
  <si>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</si>
  <si>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</si>
  <si>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</si>
  <si>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</si>
  <si>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</si>
  <si>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</si>
  <si>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</si>
  <si>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</si>
  <si>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</si>
  <si>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</si>
  <si>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</si>
  <si>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</si>
  <si>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</si>
  <si>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</si>
  <si>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</si>
  <si>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</si>
  <si>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</si>
  <si>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</si>
  <si>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</si>
  <si>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</si>
  <si>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</si>
  <si>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</si>
  <si>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</si>
  <si>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</si>
  <si>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</si>
  <si>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</si>
  <si>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</si>
  <si>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</si>
  <si>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</si>
  <si>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</si>
  <si>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</si>
  <si>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</si>
  <si>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</si>
  <si>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</si>
  <si>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</si>
  <si>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</si>
  <si>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</si>
  <si>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</si>
  <si>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</si>
  <si>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</si>
  <si>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</si>
  <si>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</si>
  <si>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</si>
  <si>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</si>
  <si>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</si>
  <si>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</si>
  <si>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</si>
  <si>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</si>
  <si>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</si>
  <si>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</si>
  <si>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</si>
  <si>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</si>
  <si>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</si>
  <si>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</si>
  <si>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</si>
  <si>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</si>
  <si>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</si>
  <si>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</si>
  <si>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</si>
  <si>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</si>
  <si>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</si>
  <si>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</si>
  <si>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</si>
  <si>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</si>
  <si>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</si>
  <si>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</si>
  <si>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</si>
  <si>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</si>
  <si>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</si>
  <si>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</si>
  <si>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</si>
  <si>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</si>
  <si>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</si>
  <si>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</si>
  <si>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</si>
  <si>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</si>
  <si>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</si>
  <si>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</si>
  <si>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</si>
  <si>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</si>
  <si>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</si>
  <si>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</si>
  <si>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</si>
  <si>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</si>
  <si>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</si>
  <si>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</si>
  <si>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</si>
  <si>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</si>
  <si>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</si>
  <si>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</si>
  <si>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</si>
  <si>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</si>
  <si>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</si>
  <si>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</si>
  <si>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</si>
  <si>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</si>
  <si>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</si>
  <si>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</si>
  <si>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</si>
  <si>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</si>
  <si>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</si>
  <si>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</si>
  <si>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</si>
  <si>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</si>
  <si>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</si>
  <si>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</si>
  <si>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</si>
  <si>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</si>
  <si>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</si>
  <si>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</si>
  <si>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</si>
  <si>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</si>
  <si>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</si>
  <si>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</si>
  <si>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</si>
  <si>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</si>
  <si>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</si>
  <si>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</si>
  <si>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</si>
  <si>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</si>
  <si>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</si>
  <si>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</si>
  <si>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</si>
  <si>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</si>
  <si>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</si>
  <si>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</si>
  <si>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</si>
  <si>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</si>
  <si>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</si>
  <si>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</si>
  <si>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</si>
  <si>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</si>
  <si>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</si>
  <si>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</si>
  <si>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</si>
  <si>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</si>
  <si>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</si>
  <si>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</si>
  <si>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</si>
  <si>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</si>
  <si>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</si>
  <si>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</si>
  <si>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</si>
  <si>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</si>
  <si>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</si>
  <si>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</si>
  <si>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</si>
  <si>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</si>
  <si>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</si>
  <si>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</si>
  <si>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</si>
  <si>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</si>
  <si>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</si>
  <si>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</si>
  <si>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</si>
  <si>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</si>
  <si>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</si>
  <si>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</si>
  <si>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</si>
  <si>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</si>
  <si>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</si>
  <si>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</si>
  <si>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</si>
  <si>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</si>
  <si>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</si>
  <si>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</si>
  <si>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</si>
  <si>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</si>
  <si>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</si>
  <si>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</si>
  <si>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</si>
  <si>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</si>
  <si>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</si>
  <si>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</si>
  <si>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</si>
  <si>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</si>
  <si>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</si>
  <si>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</si>
  <si>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</si>
  <si>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</si>
  <si>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</si>
  <si>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</si>
  <si>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</si>
  <si>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</si>
  <si>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</si>
  <si>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</si>
  <si>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</si>
  <si>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</si>
  <si>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</si>
  <si>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</si>
  <si>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</si>
  <si>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</si>
  <si>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</si>
  <si>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</si>
  <si>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</si>
  <si>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</si>
  <si>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</si>
  <si>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</si>
  <si>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</si>
  <si>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</si>
  <si>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</si>
  <si>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</si>
  <si>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</si>
  <si>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</si>
  <si>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</si>
  <si>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</si>
  <si>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</si>
  <si>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</si>
  <si>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</si>
  <si>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</si>
  <si>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</si>
  <si>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</si>
  <si>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</si>
  <si>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</si>
  <si>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</si>
  <si>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</si>
  <si>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</si>
  <si>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</si>
  <si>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</si>
  <si>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</si>
  <si>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</si>
  <si>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</si>
  <si>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</si>
  <si>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</si>
  <si>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</si>
  <si>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</si>
  <si>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</si>
  <si>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</si>
  <si>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</si>
  <si>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</si>
  <si>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</si>
  <si>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</si>
  <si>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</si>
  <si>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</si>
  <si>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</si>
  <si>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</si>
  <si>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</si>
  <si>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</si>
  <si>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</si>
  <si>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</si>
  <si>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</si>
  <si>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</si>
  <si>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</si>
  <si>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</si>
  <si>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</si>
  <si>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</si>
  <si>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</si>
  <si>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</si>
  <si>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</si>
  <si>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</si>
  <si>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</si>
  <si>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</si>
  <si>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</si>
  <si>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</si>
  <si>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</si>
  <si>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</si>
  <si>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</si>
  <si>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</si>
  <si>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</si>
  <si>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</si>
  <si>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</si>
  <si>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</si>
  <si>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</si>
  <si>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</si>
  <si>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</si>
  <si>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</si>
  <si>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</si>
  <si>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</si>
  <si>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</si>
  <si>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</si>
  <si>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</si>
  <si>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</si>
  <si>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</si>
  <si>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</si>
  <si>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</si>
  <si>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</si>
  <si>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</si>
  <si>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</si>
  <si>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</si>
  <si>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</si>
  <si>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</si>
  <si>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</si>
  <si>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</si>
  <si>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</si>
  <si>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</si>
  <si>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</si>
  <si>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</si>
  <si>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</si>
  <si>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</si>
  <si>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</si>
  <si>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</si>
  <si>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</si>
  <si>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</si>
  <si>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</si>
  <si>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</si>
  <si>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</si>
  <si>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</si>
  <si>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</si>
  <si>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</si>
  <si>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</si>
  <si>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</si>
  <si>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</si>
  <si>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</si>
  <si>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</si>
  <si>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</si>
  <si>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</si>
  <si>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</si>
  <si>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</si>
  <si>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</si>
  <si>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</si>
  <si>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</si>
  <si>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</si>
  <si>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</si>
  <si>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</si>
  <si>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</si>
  <si>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</si>
  <si>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</si>
  <si>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</si>
  <si>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</si>
  <si>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</si>
  <si>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</si>
  <si>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</si>
  <si>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</si>
  <si>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</si>
  <si>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</si>
  <si>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</si>
  <si>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</si>
  <si>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</si>
  <si>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</si>
  <si>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</si>
  <si>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</si>
  <si>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</si>
  <si>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</si>
  <si>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</si>
  <si>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</si>
  <si>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</si>
  <si>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</si>
  <si>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</si>
  <si>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</si>
  <si>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</si>
  <si>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</si>
  <si>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</si>
  <si>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</si>
  <si>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</si>
  <si>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</si>
  <si>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</si>
  <si>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</si>
  <si>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</si>
  <si>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</si>
  <si>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</si>
  <si>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</si>
  <si>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</si>
  <si>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</si>
  <si>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</si>
  <si>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</si>
  <si>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</si>
  <si>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</si>
  <si>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</si>
  <si>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</si>
  <si>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</si>
  <si>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</si>
  <si>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</si>
  <si>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</si>
  <si>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</si>
  <si>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</si>
  <si>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</si>
  <si>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</si>
  <si>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</si>
  <si>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</si>
  <si>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</si>
  <si>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</si>
  <si>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</si>
  <si>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</si>
  <si>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</si>
  <si>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</si>
  <si>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</si>
  <si>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</si>
  <si>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</si>
  <si>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</si>
  <si>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</si>
  <si>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</si>
  <si>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</si>
  <si>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</si>
  <si>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</si>
  <si>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</si>
  <si>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</si>
  <si>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</si>
  <si>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</si>
  <si>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</si>
  <si>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</si>
  <si>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</si>
  <si>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</si>
  <si>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</si>
  <si>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</si>
  <si>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</si>
  <si>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</si>
  <si>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</si>
  <si>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</si>
  <si>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</si>
  <si>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</si>
  <si>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</si>
  <si>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</si>
  <si>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</si>
  <si>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</si>
  <si>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</si>
  <si>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</si>
  <si>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</si>
  <si>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</si>
  <si>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</si>
  <si>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</si>
  <si>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</si>
  <si>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</si>
  <si>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</si>
  <si>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</si>
  <si>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</si>
  <si>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</si>
  <si>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</si>
  <si>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</si>
  <si>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</si>
  <si>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</si>
  <si>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</si>
  <si>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</si>
  <si>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</si>
  <si>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</si>
  <si>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</si>
  <si>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</si>
  <si>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</si>
  <si>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</si>
  <si>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</si>
  <si>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</si>
  <si>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</si>
  <si>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</si>
  <si>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</si>
  <si>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</si>
  <si>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</si>
  <si>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</si>
  <si>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</si>
  <si>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</si>
  <si>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</si>
  <si>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</si>
  <si>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</si>
  <si>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</si>
  <si>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</si>
  <si>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</si>
  <si>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</si>
  <si>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</si>
  <si>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</si>
  <si>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</si>
  <si>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</si>
  <si>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</si>
  <si>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</si>
  <si>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</si>
  <si>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</si>
  <si>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</si>
  <si>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</si>
  <si>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</si>
  <si>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</si>
  <si>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</si>
  <si>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</si>
  <si>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</si>
  <si>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</si>
  <si>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</si>
  <si>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</si>
  <si>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</si>
  <si>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</si>
  <si>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</si>
  <si>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</si>
  <si>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</si>
  <si>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</si>
  <si>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</si>
  <si>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</si>
  <si>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</si>
  <si>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</si>
  <si>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</si>
  <si>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</si>
  <si>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</si>
  <si>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</si>
  <si>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</si>
  <si>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</si>
  <si>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</si>
  <si>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</si>
  <si>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</si>
  <si>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</si>
  <si>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</si>
  <si>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</si>
  <si>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</si>
  <si>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</si>
  <si>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</si>
  <si>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</si>
  <si>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</si>
  <si>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</si>
  <si>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</si>
  <si>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</si>
  <si>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</si>
  <si>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</si>
  <si>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</si>
  <si>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</si>
  <si>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</si>
  <si>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</si>
  <si>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</si>
  <si>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</si>
  <si>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</si>
  <si>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</si>
  <si>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</si>
  <si>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</si>
  <si>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</si>
  <si>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</si>
  <si>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</si>
  <si>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</si>
  <si>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</si>
  <si>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</si>
  <si>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</si>
  <si>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</si>
  <si>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</si>
  <si>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</si>
  <si>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</si>
  <si>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</si>
  <si>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</si>
  <si>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</si>
  <si>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</si>
  <si>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</si>
  <si>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</si>
  <si>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</si>
  <si>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</si>
  <si>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</si>
  <si>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</si>
  <si>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</si>
  <si>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</si>
  <si>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</si>
  <si>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</si>
  <si>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</si>
  <si>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</si>
  <si>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</si>
  <si>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</si>
  <si>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</si>
  <si>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</si>
  <si>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</si>
  <si>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</si>
  <si>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</si>
  <si>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</si>
  <si>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</si>
  <si>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</si>
  <si>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</si>
  <si>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</si>
  <si>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</si>
  <si>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</si>
  <si>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</si>
  <si>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</si>
  <si>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</si>
  <si>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</si>
  <si>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</si>
  <si>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</si>
  <si>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</si>
  <si>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</si>
  <si>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</si>
  <si>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</si>
  <si>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</si>
  <si>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</si>
  <si>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</si>
  <si>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</si>
  <si>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</si>
  <si>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</si>
  <si>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</si>
  <si>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</si>
  <si>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</si>
  <si>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</si>
  <si>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</si>
  <si>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</si>
  <si>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</si>
  <si>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</si>
  <si>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</si>
  <si>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</si>
  <si>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</si>
  <si>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</si>
  <si>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</si>
  <si>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</si>
  <si>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</si>
  <si>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</si>
  <si>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</si>
  <si>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</si>
  <si>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</si>
  <si>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</si>
  <si>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</si>
  <si>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</si>
  <si>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</si>
  <si>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</si>
  <si>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</si>
  <si>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</si>
  <si>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</si>
  <si>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</si>
  <si>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</si>
  <si>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</si>
  <si>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</si>
  <si>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</si>
  <si>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</si>
  <si>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</si>
  <si>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</si>
  <si>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</si>
  <si>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</si>
  <si>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</si>
  <si>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</si>
  <si>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</si>
  <si>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</si>
  <si>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</si>
  <si>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</si>
  <si>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</si>
  <si>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</si>
  <si>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</si>
  <si>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</si>
  <si>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</si>
  <si>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</si>
  <si>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</si>
  <si>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</si>
  <si>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</si>
  <si>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</si>
  <si>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</si>
  <si>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</si>
  <si>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</si>
  <si>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</si>
  <si>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</si>
  <si>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</si>
  <si>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</si>
  <si>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</si>
  <si>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</si>
  <si>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</si>
  <si>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</si>
  <si>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</si>
  <si>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</si>
  <si>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</si>
  <si>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</si>
  <si>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</si>
  <si>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</si>
  <si>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</si>
  <si>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</si>
  <si>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</si>
  <si>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</si>
  <si>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</si>
  <si>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</si>
  <si>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</si>
  <si>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</si>
  <si>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</si>
  <si>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</si>
  <si>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</si>
  <si>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</si>
  <si>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</si>
  <si>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</si>
  <si>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</si>
  <si>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</si>
  <si>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</si>
  <si>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</si>
  <si>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</si>
  <si>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</si>
  <si>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</si>
  <si>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</si>
  <si>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</si>
  <si>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</si>
  <si>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</si>
  <si>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</si>
  <si>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</si>
  <si>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</si>
  <si>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</si>
  <si>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</si>
  <si>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</si>
  <si>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</si>
  <si>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</si>
  <si>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</si>
  <si>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</si>
  <si>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</si>
  <si>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</si>
  <si>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</si>
  <si>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</si>
  <si>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</si>
  <si>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</si>
  <si>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</si>
  <si>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</si>
  <si>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</si>
  <si>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</si>
  <si>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</si>
  <si>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</si>
  <si>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</si>
  <si>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</si>
  <si>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</si>
  <si>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</si>
  <si>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</si>
  <si>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</si>
  <si>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</si>
  <si>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</si>
  <si>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</si>
  <si>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</si>
  <si>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</si>
  <si>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</si>
  <si>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</si>
  <si>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</si>
  <si>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</si>
  <si>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</si>
  <si>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</si>
  <si>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</si>
  <si>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</si>
  <si>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</si>
  <si>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</si>
  <si>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</si>
  <si>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</si>
  <si>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</si>
  <si>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</si>
  <si>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</si>
  <si>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</si>
  <si>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</si>
  <si>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</si>
  <si>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</si>
  <si>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</si>
  <si>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</si>
  <si>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</si>
  <si>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</si>
  <si>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</si>
  <si>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</si>
  <si>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</si>
  <si>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</si>
  <si>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</si>
  <si>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</si>
  <si>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</si>
  <si>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</si>
  <si>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</si>
  <si>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</si>
  <si>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</si>
  <si>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</si>
  <si>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</si>
  <si>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</si>
  <si>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</si>
  <si>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</si>
  <si>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</si>
  <si>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</si>
  <si>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</si>
  <si>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</si>
  <si>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</si>
  <si>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</si>
  <si>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</si>
  <si>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</si>
  <si>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</si>
  <si>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</si>
  <si>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</si>
  <si>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</si>
  <si>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</si>
  <si>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</si>
  <si>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</si>
  <si>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</si>
  <si>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</si>
  <si>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</si>
  <si>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</si>
  <si>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</si>
  <si>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</si>
  <si>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</si>
  <si>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</si>
  <si>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</si>
  <si>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</si>
  <si>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</si>
  <si>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</si>
  <si>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</si>
  <si>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</si>
  <si>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</si>
  <si>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</si>
  <si>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</si>
  <si>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</si>
  <si>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</si>
  <si>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</si>
  <si>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</si>
  <si>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</si>
  <si>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</si>
  <si>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</si>
  <si>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</si>
  <si>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</si>
  <si>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</si>
  <si>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</si>
  <si>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</si>
  <si>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</si>
  <si>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</si>
  <si>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</si>
  <si>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</si>
  <si>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</si>
  <si>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</si>
  <si>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</si>
  <si>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</si>
  <si>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</si>
  <si>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</si>
  <si>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</si>
  <si>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</si>
  <si>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</si>
  <si>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</si>
  <si>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</si>
  <si>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</si>
  <si>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</si>
  <si>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</si>
  <si>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</si>
  <si>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</si>
  <si>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</si>
  <si>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</si>
  <si>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</si>
  <si>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</si>
  <si>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</si>
  <si>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</si>
  <si>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</si>
  <si>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</si>
  <si>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</si>
  <si>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</si>
  <si>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</si>
  <si>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</si>
  <si>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</si>
  <si>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</si>
  <si>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</si>
  <si>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</si>
  <si>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</si>
  <si>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</si>
  <si>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</si>
  <si>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</si>
  <si>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</si>
  <si>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</si>
  <si>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</si>
  <si>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</si>
  <si>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</si>
  <si>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</si>
  <si>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</si>
  <si>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</si>
  <si>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</si>
  <si>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</si>
  <si>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</si>
  <si>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</si>
  <si>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</si>
  <si>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</si>
  <si>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</si>
  <si>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</si>
  <si>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</si>
  <si>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</si>
  <si>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</si>
  <si>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</si>
  <si>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</si>
  <si>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</si>
  <si>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</si>
  <si>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</si>
  <si>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</si>
  <si>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</si>
  <si>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</si>
  <si>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</si>
  <si>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</si>
  <si>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</si>
  <si>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</si>
  <si>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</si>
  <si>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</si>
  <si>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</si>
  <si>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</si>
  <si>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</si>
  <si>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</si>
  <si>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</si>
  <si>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</si>
  <si>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</si>
  <si>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</si>
  <si>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</si>
  <si>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</si>
  <si>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</si>
  <si>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</si>
  <si>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</si>
  <si>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</si>
  <si>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</si>
  <si>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</si>
  <si>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</si>
  <si>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</si>
  <si>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</si>
  <si>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</si>
  <si>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</si>
  <si>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</si>
  <si>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</si>
  <si>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</si>
  <si>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</si>
  <si>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</si>
  <si>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</si>
  <si>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</si>
  <si>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</si>
  <si>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</si>
  <si>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</si>
  <si>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</si>
  <si>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</si>
  <si>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</si>
  <si>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</si>
  <si>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</si>
  <si>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</si>
  <si>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</si>
  <si>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</si>
  <si>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</si>
  <si>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</si>
  <si>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</si>
  <si>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</si>
  <si>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</si>
  <si>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</si>
  <si>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</si>
  <si>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</si>
  <si>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</si>
  <si>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</si>
  <si>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</si>
  <si>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</si>
  <si>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</si>
  <si>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</si>
  <si>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</si>
  <si>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</si>
  <si>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</si>
  <si>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</si>
  <si>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</si>
  <si>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</si>
  <si>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</si>
  <si>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</si>
  <si>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</si>
  <si>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</si>
  <si>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</si>
  <si>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</si>
  <si>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</si>
  <si>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</si>
  <si>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</si>
  <si>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</si>
  <si>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</si>
  <si>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</si>
  <si>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</si>
  <si>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</si>
  <si>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</si>
  <si>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</si>
  <si>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</si>
  <si>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</si>
  <si>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</si>
  <si>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</si>
  <si>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</si>
  <si>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</si>
  <si>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</si>
  <si>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</si>
  <si>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</si>
  <si>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</si>
  <si>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</si>
  <si>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</si>
  <si>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</si>
  <si>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</si>
  <si>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</si>
  <si>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</si>
  <si>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</si>
  <si>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</si>
  <si>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</si>
  <si>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</si>
  <si>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</si>
  <si>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</si>
  <si>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</si>
  <si>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</si>
  <si>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</si>
  <si>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</si>
  <si>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</si>
  <si>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</si>
  <si>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</si>
  <si>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</si>
  <si>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</si>
  <si>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</si>
  <si>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</si>
  <si>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</si>
  <si>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</si>
  <si>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</si>
  <si>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</si>
  <si>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</si>
  <si>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</si>
  <si>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</si>
  <si>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</si>
  <si>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</si>
  <si>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</si>
  <si>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</si>
  <si>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</si>
  <si>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</si>
  <si>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</si>
  <si>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</si>
  <si>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</si>
  <si>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</si>
  <si>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</si>
  <si>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</si>
  <si>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</si>
  <si>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</si>
  <si>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</si>
  <si>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</si>
  <si>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</si>
  <si>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</si>
  <si>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</si>
  <si>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</si>
  <si>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</si>
  <si>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</si>
  <si>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</si>
  <si>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</si>
  <si>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</si>
  <si>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</si>
  <si>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</si>
  <si>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</si>
  <si>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</si>
  <si>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</si>
  <si>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</si>
  <si>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</si>
  <si>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</si>
  <si>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</si>
  <si>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</si>
  <si>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</si>
  <si>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</si>
  <si>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</si>
  <si>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</si>
  <si>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</si>
  <si>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</si>
  <si>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</si>
  <si>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</si>
  <si>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</si>
  <si>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</si>
  <si>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</si>
  <si>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</si>
  <si>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</si>
  <si>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</si>
  <si>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</si>
  <si>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</si>
  <si>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</si>
  <si>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</si>
  <si>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</si>
  <si>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</si>
  <si>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</si>
  <si>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</si>
  <si>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</si>
  <si>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</si>
  <si>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</si>
  <si>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</si>
  <si>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</si>
  <si>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</si>
  <si>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</si>
  <si>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</si>
  <si>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</si>
  <si>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</si>
  <si>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</si>
  <si>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</si>
  <si>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</si>
  <si>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</si>
  <si>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</si>
  <si>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</si>
  <si>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</si>
  <si>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</si>
  <si>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</si>
  <si>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</si>
  <si>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</si>
  <si>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</si>
  <si>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</si>
  <si>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</si>
  <si>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</si>
  <si>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</si>
  <si>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</si>
  <si>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</si>
  <si>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</si>
  <si>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</si>
  <si>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</si>
  <si>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</si>
  <si>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</si>
  <si>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</si>
  <si>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</si>
  <si>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</si>
  <si>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</si>
  <si>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</si>
  <si>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</si>
  <si>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</si>
  <si>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</si>
  <si>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</si>
  <si>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</si>
  <si>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</si>
  <si>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</si>
  <si>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</si>
  <si>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</si>
  <si>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</si>
  <si>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</si>
  <si>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</si>
  <si>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</si>
  <si>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</si>
  <si>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</si>
  <si>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</si>
  <si>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</si>
  <si>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</si>
  <si>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</si>
  <si>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</si>
  <si>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</si>
  <si>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</si>
  <si>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</si>
  <si>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</si>
  <si>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</si>
  <si>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</si>
  <si>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</si>
  <si>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</si>
  <si>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</si>
  <si>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</si>
  <si>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</si>
  <si>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</si>
  <si>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</si>
  <si>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</si>
  <si>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</si>
  <si>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</si>
  <si>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</si>
  <si>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</si>
  <si>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</si>
  <si>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</si>
  <si>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</si>
  <si>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</si>
  <si>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</si>
  <si>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</si>
  <si>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</si>
  <si>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</si>
  <si>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</si>
  <si>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</si>
  <si>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</si>
  <si>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</si>
  <si>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</si>
  <si>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</si>
  <si>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</si>
  <si>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</si>
  <si>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</si>
  <si>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</si>
  <si>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</si>
  <si>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</si>
  <si>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</si>
  <si>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</si>
  <si>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</si>
  <si>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</si>
  <si>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</si>
  <si>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</si>
  <si>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</si>
  <si>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</si>
  <si>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</si>
  <si>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</si>
  <si>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</si>
  <si>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</si>
  <si>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</si>
  <si>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</si>
  <si>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</si>
  <si>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</si>
  <si>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</si>
  <si>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</si>
  <si>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</si>
  <si>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</si>
  <si>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</si>
  <si>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</si>
  <si>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</si>
  <si>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</si>
  <si>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</si>
  <si>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</si>
  <si>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</si>
  <si>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</si>
  <si>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</si>
  <si>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</si>
  <si>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</si>
  <si>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</si>
  <si>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</si>
  <si>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</si>
  <si>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</si>
  <si>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</si>
  <si>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</si>
  <si>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</si>
  <si>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</si>
  <si>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</si>
  <si>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</si>
  <si>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</si>
  <si>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</si>
  <si>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</si>
  <si>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</si>
  <si>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</si>
  <si>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</si>
  <si>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</si>
  <si>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</si>
  <si>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</si>
  <si>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</si>
  <si>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</si>
  <si>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</si>
  <si>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</si>
  <si>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</si>
  <si>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</si>
  <si>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</si>
  <si>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</si>
  <si>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</si>
  <si>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</si>
  <si>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</si>
  <si>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</si>
  <si>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</si>
  <si>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</si>
  <si>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</si>
  <si>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</si>
  <si>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</si>
  <si>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</si>
  <si>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</si>
  <si>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</si>
  <si>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</si>
  <si>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</si>
  <si>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</si>
  <si>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</si>
  <si>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</si>
  <si>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</si>
  <si>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</si>
  <si>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</si>
  <si>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</si>
  <si>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</si>
  <si>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</si>
  <si>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</si>
  <si>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</si>
  <si>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</si>
  <si>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</si>
  <si>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</si>
  <si>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</si>
  <si>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</si>
  <si>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</si>
  <si>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</si>
  <si>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</si>
  <si>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</si>
  <si>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</si>
  <si>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</si>
  <si>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</si>
  <si>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</si>
  <si>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</si>
  <si>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</si>
  <si>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</si>
  <si>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</si>
  <si>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</si>
  <si>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</si>
  <si>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</si>
  <si>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</si>
  <si>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</si>
  <si>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</si>
  <si>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</si>
  <si>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</si>
  <si>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</si>
  <si>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</si>
  <si>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</si>
  <si>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</si>
  <si>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</si>
  <si>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</si>
  <si>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</si>
  <si>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</si>
  <si>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</si>
  <si>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</si>
  <si>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</si>
  <si>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</si>
  <si>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</si>
  <si>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</si>
  <si>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</si>
  <si>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</si>
  <si>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</si>
  <si>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</si>
  <si>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</si>
  <si>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</si>
  <si>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</si>
  <si>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</si>
  <si>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</si>
  <si>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</si>
  <si>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</si>
  <si>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</si>
  <si>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</si>
  <si>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</si>
  <si>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</si>
  <si>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</si>
  <si>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</si>
  <si>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</si>
  <si>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</si>
  <si>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</si>
  <si>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</si>
  <si>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</si>
  <si>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</si>
  <si>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</si>
  <si>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</si>
  <si>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</si>
  <si>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</si>
  <si>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</si>
  <si>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</si>
  <si>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</si>
  <si>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</si>
  <si>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</si>
  <si>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</si>
  <si>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</si>
  <si>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</si>
  <si>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</si>
  <si>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</si>
  <si>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</si>
  <si>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</si>
  <si>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</si>
  <si>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</si>
  <si>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</si>
  <si>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</si>
  <si>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</si>
  <si>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</si>
  <si>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</si>
  <si>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</si>
  <si>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</si>
  <si>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</si>
  <si>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</si>
  <si>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</si>
  <si>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</si>
  <si>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</si>
  <si>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</si>
  <si>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</si>
  <si>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</si>
  <si>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</si>
  <si>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</si>
  <si>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</si>
  <si>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</si>
  <si>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</si>
  <si>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</si>
  <si>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</si>
  <si>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</si>
  <si>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</si>
  <si>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</si>
  <si>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</si>
  <si>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</si>
  <si>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</si>
  <si>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</si>
  <si>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</si>
  <si>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</si>
  <si>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</si>
  <si>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</si>
  <si>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</si>
  <si>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</si>
  <si>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</si>
  <si>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</si>
  <si>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</si>
  <si>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</si>
  <si>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</si>
  <si>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</si>
  <si>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</si>
  <si>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</si>
  <si>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</si>
  <si>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</si>
  <si>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</si>
  <si>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</si>
  <si>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</si>
  <si>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</si>
  <si>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</si>
  <si>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</si>
  <si>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</si>
  <si>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</si>
  <si>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</si>
  <si>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</si>
  <si>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</si>
  <si>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</si>
  <si>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</si>
  <si>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</si>
  <si>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</si>
  <si>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</si>
  <si>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</si>
  <si>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</si>
  <si>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</si>
  <si>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</si>
  <si>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</si>
  <si>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</si>
  <si>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</si>
  <si>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</si>
  <si>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</si>
  <si>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</si>
  <si>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</si>
  <si>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</si>
  <si>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</si>
  <si>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</si>
  <si>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</si>
  <si>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</si>
  <si>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</si>
  <si>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</si>
  <si>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</si>
  <si>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</si>
  <si>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</si>
  <si>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</si>
  <si>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</si>
  <si>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</si>
  <si>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</si>
  <si>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</si>
  <si>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</si>
  <si>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</si>
  <si>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</si>
  <si>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</si>
  <si>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</si>
  <si>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</si>
  <si>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</si>
  <si>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</si>
  <si>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</si>
  <si>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</si>
  <si>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</si>
  <si>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</si>
  <si>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</si>
  <si>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</si>
  <si>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</si>
  <si>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</si>
  <si>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</si>
  <si>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</si>
  <si>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</si>
  <si>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</si>
  <si>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</si>
  <si>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</si>
  <si>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</si>
  <si>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</si>
  <si>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</si>
  <si>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</si>
  <si>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</si>
  <si>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</si>
  <si>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</si>
  <si>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</si>
  <si>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</si>
  <si>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</si>
  <si>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</si>
  <si>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</si>
  <si>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</si>
  <si>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</si>
  <si>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</si>
  <si>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</si>
  <si>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</si>
  <si>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</si>
  <si>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</si>
  <si>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</si>
  <si>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</si>
  <si>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</si>
  <si>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</si>
  <si>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</si>
  <si>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</si>
  <si>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</si>
  <si>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</si>
  <si>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</si>
  <si>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</si>
  <si>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</si>
  <si>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</si>
  <si>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</si>
  <si>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</si>
  <si>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</si>
  <si>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</si>
  <si>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</si>
  <si>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</si>
  <si>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</si>
  <si>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</si>
  <si>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</si>
  <si>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</si>
  <si>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</si>
  <si>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</si>
  <si>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</si>
  <si>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</si>
  <si>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</si>
  <si>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</si>
  <si>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</si>
  <si>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</si>
  <si>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</si>
  <si>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</si>
  <si>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</si>
  <si>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</si>
  <si>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</si>
  <si>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</si>
  <si>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</si>
  <si>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</si>
  <si>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</si>
  <si>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</si>
  <si>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</si>
  <si>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</si>
  <si>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</si>
  <si>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</si>
  <si>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</si>
  <si>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</si>
  <si>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</si>
  <si>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</si>
  <si>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</si>
  <si>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</si>
  <si>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</si>
  <si>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</si>
  <si>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</si>
  <si>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</si>
  <si>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</si>
  <si>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</si>
  <si>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</si>
  <si>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</si>
  <si>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</si>
  <si>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</si>
  <si>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</si>
  <si>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</si>
  <si>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</si>
  <si>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</si>
  <si>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</si>
  <si>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</si>
  <si>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</si>
  <si>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</si>
  <si>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</si>
  <si>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</si>
  <si>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</si>
  <si>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</si>
  <si>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</si>
  <si>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</si>
  <si>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</si>
  <si>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</si>
  <si>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</si>
  <si>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</si>
  <si>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</si>
  <si>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</si>
  <si>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</si>
  <si>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</si>
  <si>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</si>
  <si>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</si>
  <si>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</si>
  <si>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</si>
  <si>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</si>
  <si>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</si>
  <si>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</si>
  <si>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</si>
  <si>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</si>
  <si>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</si>
  <si>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</si>
  <si>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</si>
  <si>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</si>
  <si>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</si>
  <si>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</si>
  <si>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</si>
  <si>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</si>
  <si>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</si>
  <si>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</si>
  <si>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</si>
  <si>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</si>
  <si>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</si>
  <si>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</si>
  <si>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</si>
  <si>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</si>
  <si>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</si>
  <si>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</si>
  <si>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</si>
  <si>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</si>
  <si>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</si>
  <si>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</si>
  <si>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</si>
  <si>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</si>
  <si>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</si>
  <si>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</si>
  <si>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</si>
  <si>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</si>
  <si>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</si>
  <si>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</si>
  <si>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</si>
  <si>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</si>
  <si>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</si>
  <si>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</si>
  <si>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</si>
  <si>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</si>
  <si>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</si>
  <si>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</si>
  <si>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</si>
  <si>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</si>
  <si>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</si>
  <si>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</si>
  <si>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</si>
  <si>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</si>
  <si>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</si>
  <si>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</si>
  <si>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</si>
  <si>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</si>
  <si>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</si>
  <si>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</si>
  <si>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</si>
  <si>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</si>
  <si>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</si>
  <si>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</si>
  <si>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</si>
  <si>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</si>
  <si>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</si>
  <si>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</si>
  <si>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</si>
  <si>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</si>
  <si>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</si>
  <si>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</si>
  <si>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</si>
  <si>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</si>
  <si>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</si>
  <si>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</si>
  <si>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</si>
  <si>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</si>
  <si>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</si>
  <si>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</si>
  <si>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</si>
  <si>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</si>
  <si>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</si>
  <si>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</si>
  <si>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</si>
  <si>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</si>
  <si>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</si>
  <si>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</si>
  <si>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</si>
  <si>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</si>
  <si>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</si>
  <si>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</si>
  <si>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</si>
  <si>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</si>
  <si>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</si>
  <si>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</si>
  <si>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</si>
  <si>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</si>
  <si>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</si>
  <si>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</si>
  <si>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</si>
  <si>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</si>
  <si>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</si>
  <si>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</si>
  <si>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</si>
  <si>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</si>
  <si>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</si>
  <si>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</si>
  <si>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</si>
  <si>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</si>
  <si>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</si>
  <si>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</si>
  <si>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</si>
  <si>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</si>
  <si>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</si>
  <si>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</si>
  <si>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</si>
  <si>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</si>
  <si>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</si>
  <si>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</si>
  <si>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</si>
  <si>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</si>
  <si>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</si>
  <si>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</si>
  <si>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</si>
  <si>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</si>
  <si>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</si>
  <si>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</si>
  <si>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</si>
  <si>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</si>
  <si>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</si>
  <si>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</si>
  <si>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</si>
  <si>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</si>
  <si>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</si>
  <si>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</si>
  <si>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</si>
  <si>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</si>
  <si>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</si>
  <si>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</si>
  <si>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</si>
  <si>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</si>
  <si>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</si>
  <si>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</si>
  <si>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</si>
  <si>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</si>
  <si>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</si>
  <si>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</si>
  <si>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</si>
  <si>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</si>
  <si>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</si>
  <si>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</si>
  <si>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</si>
  <si>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</si>
  <si>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</si>
  <si>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</si>
  <si>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</si>
  <si>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</si>
  <si>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</si>
  <si>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</si>
  <si>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</si>
  <si>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</si>
  <si>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</si>
  <si>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</si>
  <si>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</si>
  <si>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</si>
  <si>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</si>
  <si>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</si>
  <si>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</si>
  <si>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</si>
  <si>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</si>
  <si>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</si>
  <si>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</si>
  <si>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</si>
  <si>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</si>
  <si>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</si>
  <si>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</si>
  <si>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</si>
  <si>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</si>
  <si>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</si>
  <si>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</si>
  <si>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</si>
  <si>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</si>
  <si>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</si>
  <si>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</si>
  <si>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</si>
  <si>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</si>
  <si>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</si>
  <si>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</si>
  <si>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</si>
  <si>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</si>
  <si>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</si>
  <si>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</si>
  <si>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</si>
  <si>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</si>
  <si>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</si>
  <si>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</si>
  <si>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</si>
  <si>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</si>
  <si>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</si>
  <si>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</si>
  <si>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</si>
  <si>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</si>
  <si>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</si>
  <si>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</si>
  <si>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</si>
  <si>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</si>
  <si>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</si>
  <si>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</si>
  <si>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</si>
  <si>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</si>
  <si>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</si>
  <si>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</si>
  <si>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</si>
  <si>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</si>
  <si>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</si>
  <si>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</si>
  <si>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</si>
  <si>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</si>
  <si>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</si>
  <si>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</si>
  <si>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</si>
  <si>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</si>
  <si>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</si>
  <si>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</si>
  <si>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</si>
  <si>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</si>
  <si>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</si>
  <si>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</si>
  <si>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</si>
  <si>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</si>
  <si>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</si>
  <si>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</si>
  <si>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</si>
  <si>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</si>
  <si>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</si>
  <si>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</si>
  <si>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</si>
  <si>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</si>
  <si>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</si>
  <si>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</si>
  <si>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</si>
  <si>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</si>
  <si>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</si>
  <si>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</si>
  <si>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</si>
  <si>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</si>
  <si>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</si>
  <si>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</si>
  <si>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</si>
  <si>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</si>
  <si>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</si>
  <si>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</si>
  <si>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</si>
  <si>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</si>
  <si>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</si>
  <si>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</si>
  <si>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</si>
  <si>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</si>
  <si>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</si>
  <si>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</si>
  <si>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</si>
  <si>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</si>
  <si>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</si>
  <si>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</si>
  <si>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</si>
  <si>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</si>
  <si>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</si>
  <si>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</si>
  <si>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</si>
  <si>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</si>
  <si>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</si>
  <si>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</si>
  <si>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</si>
  <si>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</si>
  <si>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</si>
  <si>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</si>
  <si>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</si>
  <si>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</si>
  <si>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</si>
  <si>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</si>
  <si>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</si>
  <si>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</si>
  <si>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</si>
  <si>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</si>
  <si>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</si>
  <si>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</si>
  <si>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</si>
  <si>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</si>
  <si>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</si>
  <si>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</si>
  <si>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</si>
  <si>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</si>
  <si>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</si>
  <si>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</si>
  <si>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</si>
  <si>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</si>
  <si>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</si>
  <si>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</si>
  <si>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</si>
  <si>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</si>
  <si>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</si>
  <si>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</si>
  <si>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</si>
  <si>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</si>
  <si>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</si>
  <si>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</si>
  <si>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</si>
  <si>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</si>
  <si>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</si>
  <si>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</si>
  <si>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</si>
  <si>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</si>
  <si>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</si>
  <si>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</si>
  <si>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</si>
  <si>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</si>
  <si>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</si>
  <si>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</si>
  <si>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</si>
  <si>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</si>
  <si>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</si>
  <si>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</si>
  <si>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</si>
  <si>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</si>
  <si>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</si>
  <si>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</si>
  <si>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</si>
  <si>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</si>
  <si>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</si>
  <si>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</si>
  <si>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</si>
  <si>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</si>
  <si>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</si>
  <si>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</si>
  <si>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</si>
  <si>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</si>
  <si>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</si>
  <si>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</si>
  <si>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</si>
  <si>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</si>
  <si>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</si>
  <si>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</si>
  <si>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</si>
  <si>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</si>
  <si>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</si>
  <si>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</si>
  <si>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</si>
  <si>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</si>
  <si>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</si>
  <si>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</si>
  <si>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</si>
  <si>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</si>
  <si>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</si>
  <si>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</si>
  <si>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</si>
  <si>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</si>
  <si>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</si>
  <si>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</si>
  <si>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</si>
  <si>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</si>
  <si>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</si>
  <si>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</si>
  <si>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</si>
  <si>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</si>
  <si>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</si>
  <si>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</si>
  <si>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</si>
  <si>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</si>
  <si>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</si>
  <si>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</si>
  <si>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</si>
  <si>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</si>
  <si>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</si>
  <si>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</si>
  <si>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</si>
  <si>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</si>
  <si>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</si>
  <si>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</si>
  <si>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</si>
  <si>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</si>
  <si>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</si>
  <si>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</si>
  <si>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</si>
  <si>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</si>
  <si>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</si>
  <si>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</si>
  <si>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</si>
  <si>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</si>
  <si>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</si>
  <si>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</si>
  <si>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</si>
  <si>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</si>
  <si>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</si>
  <si>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</si>
  <si>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</si>
  <si>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</si>
  <si>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</si>
  <si>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</si>
  <si>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</si>
  <si>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</si>
  <si>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</si>
  <si>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</si>
  <si>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</si>
  <si>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</si>
  <si>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</si>
  <si>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</si>
  <si>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</si>
  <si>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</si>
  <si>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</si>
  <si>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</si>
  <si>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</si>
  <si>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</si>
  <si>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</si>
  <si>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</si>
  <si>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</si>
  <si>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</si>
  <si>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</si>
  <si>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</si>
  <si>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</si>
  <si>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</si>
  <si>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</si>
  <si>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</si>
  <si>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</si>
  <si>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</si>
  <si>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</si>
  <si>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</si>
  <si>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</si>
  <si>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</si>
  <si>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</si>
  <si>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</si>
  <si>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</si>
  <si>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</si>
  <si>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</si>
  <si>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</si>
  <si>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</si>
  <si>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</si>
  <si>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</si>
  <si>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</si>
  <si>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</si>
  <si>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</si>
  <si>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</si>
  <si>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</si>
  <si>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</si>
  <si>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</si>
  <si>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</si>
  <si>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</si>
  <si>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</si>
  <si>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</si>
  <si>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</si>
  <si>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</si>
  <si>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</si>
  <si>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</si>
  <si>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</si>
  <si>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</si>
  <si>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</si>
  <si>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</si>
  <si>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</si>
  <si>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</si>
  <si>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</si>
  <si>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</si>
  <si>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</si>
  <si>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</si>
  <si>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</si>
  <si>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</si>
  <si>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</si>
  <si>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</si>
  <si>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</si>
  <si>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</si>
  <si>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</si>
  <si>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</si>
  <si>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</si>
  <si>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</si>
  <si>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</si>
  <si>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</si>
  <si>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</si>
  <si>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</si>
  <si>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</si>
  <si>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</si>
  <si>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</si>
  <si>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</si>
  <si>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</si>
  <si>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</si>
  <si>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</si>
  <si>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</si>
  <si>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</si>
  <si>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</si>
  <si>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</si>
  <si>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</si>
  <si>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</si>
  <si>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</si>
  <si>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</si>
  <si>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</si>
  <si>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</si>
  <si>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</si>
  <si>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</si>
  <si>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</si>
  <si>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</si>
  <si>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</si>
  <si>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</si>
  <si>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</si>
  <si>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</si>
  <si>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</si>
  <si>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</si>
  <si>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</si>
  <si>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</si>
  <si>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</si>
  <si>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</si>
  <si>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</si>
  <si>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</si>
  <si>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</si>
  <si>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</si>
  <si>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</si>
  <si>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</si>
  <si>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</si>
  <si>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</si>
  <si>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</si>
  <si>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</si>
  <si>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</si>
  <si>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</si>
  <si>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</si>
  <si>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</si>
  <si>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</si>
  <si>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</si>
  <si>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</si>
  <si>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</si>
  <si>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</si>
  <si>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</si>
  <si>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</si>
  <si>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</si>
  <si>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</si>
  <si>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</si>
  <si>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</si>
  <si>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</si>
  <si>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</si>
  <si>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</si>
  <si>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</si>
  <si>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</si>
  <si>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</si>
  <si>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</si>
  <si>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</si>
  <si>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</si>
  <si>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</si>
  <si>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</si>
  <si>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</si>
  <si>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</si>
  <si>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</si>
  <si>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</si>
  <si>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</si>
  <si>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</si>
  <si>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</si>
  <si>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</si>
  <si>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</si>
  <si>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</si>
  <si>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</si>
  <si>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</si>
  <si>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</si>
  <si>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</si>
  <si>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</si>
  <si>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</si>
  <si>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</si>
  <si>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</si>
  <si>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</si>
  <si>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</si>
  <si>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</si>
  <si>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</si>
  <si>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</si>
  <si>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</si>
  <si>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</si>
  <si>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</si>
  <si>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</si>
  <si>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</si>
  <si>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</si>
  <si>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</si>
  <si>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</si>
  <si>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</si>
  <si>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</si>
  <si>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</si>
  <si>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</si>
  <si>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</si>
  <si>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</si>
  <si>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</si>
  <si>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</si>
  <si>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</si>
  <si>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</si>
  <si>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</si>
  <si>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</si>
  <si>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</si>
  <si>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</si>
  <si>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</si>
  <si>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</si>
  <si>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</si>
  <si>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</si>
  <si>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</si>
  <si>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</si>
  <si>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</si>
  <si>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</si>
  <si>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</si>
  <si>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</si>
  <si>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</si>
  <si>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</si>
  <si>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</si>
  <si>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</si>
  <si>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</si>
  <si>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</si>
  <si>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</si>
  <si>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</si>
  <si>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</si>
  <si>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</si>
  <si>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</si>
  <si>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</si>
  <si>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</si>
  <si>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</si>
  <si>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</si>
  <si>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</si>
  <si>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</si>
  <si>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</si>
  <si>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</si>
  <si>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</si>
  <si>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</si>
  <si>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</si>
  <si>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</si>
  <si>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</si>
  <si>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</si>
  <si>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</si>
  <si>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</si>
  <si>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</si>
  <si>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</si>
  <si>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</si>
  <si>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</si>
  <si>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</si>
  <si>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</si>
  <si>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</si>
  <si>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</si>
  <si>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</si>
  <si>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</si>
  <si>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</si>
  <si>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</si>
  <si>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</si>
  <si>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</si>
  <si>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</si>
  <si>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</si>
  <si>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</si>
  <si>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</si>
  <si>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</si>
  <si>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</si>
  <si>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</si>
  <si>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</si>
  <si>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</si>
  <si>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</si>
  <si>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</si>
  <si>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</si>
  <si>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</si>
  <si>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</si>
  <si>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</si>
  <si>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</si>
  <si>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</si>
  <si>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</si>
  <si>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</si>
  <si>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</si>
  <si>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</si>
  <si>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</si>
  <si>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</si>
  <si>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</si>
  <si>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</si>
  <si>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</si>
  <si>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</si>
  <si>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</si>
  <si>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</si>
  <si>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</si>
  <si>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</si>
  <si>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</si>
  <si>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</si>
  <si>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</si>
  <si>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</si>
  <si>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</si>
  <si>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</si>
  <si>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</si>
  <si>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</si>
  <si>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</si>
  <si>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</si>
  <si>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</si>
  <si>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</si>
  <si>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</si>
  <si>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</si>
  <si>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</si>
  <si>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</si>
  <si>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</si>
  <si>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</si>
  <si>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</si>
  <si>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</si>
  <si>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</si>
  <si>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</si>
  <si>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</si>
  <si>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</si>
  <si>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</si>
  <si>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</si>
  <si>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</si>
  <si>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</si>
  <si>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</si>
  <si>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</si>
  <si>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</si>
  <si>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</si>
  <si>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</si>
  <si>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</si>
  <si>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</si>
  <si>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</si>
  <si>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</si>
  <si>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</si>
  <si>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</si>
  <si>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</si>
  <si>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</si>
  <si>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</si>
  <si>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</si>
  <si>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</si>
  <si>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</si>
  <si>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</si>
  <si>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</si>
  <si>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</si>
  <si>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</si>
  <si>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</si>
  <si>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</si>
  <si>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</si>
  <si>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</si>
  <si>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</si>
  <si>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</si>
  <si>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</si>
  <si>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</si>
  <si>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</si>
  <si>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</si>
  <si>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</si>
  <si>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</si>
  <si>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</si>
  <si>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</si>
  <si>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</si>
  <si>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</si>
  <si>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</si>
  <si>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</si>
  <si>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</si>
  <si>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</si>
  <si>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</si>
  <si>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</si>
  <si>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</si>
  <si>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</si>
  <si>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</si>
  <si>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</si>
  <si>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</si>
  <si>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</si>
  <si>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</si>
  <si>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</si>
  <si>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</si>
  <si>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</si>
  <si>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</si>
  <si>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</si>
  <si>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</si>
  <si>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</si>
  <si>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</si>
  <si>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</si>
  <si>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</si>
  <si>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</si>
  <si>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</si>
  <si>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</si>
  <si>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</si>
  <si>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</si>
  <si>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</si>
  <si>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</si>
  <si>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</si>
  <si>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</si>
  <si>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</si>
  <si>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</si>
  <si>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</si>
  <si>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</si>
  <si>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</si>
  <si>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</si>
  <si>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</si>
  <si>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</si>
  <si>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</si>
  <si>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</si>
  <si>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</si>
  <si>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</si>
  <si>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</si>
  <si>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</si>
  <si>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</si>
  <si>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</si>
  <si>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</si>
  <si>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</si>
  <si>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</si>
  <si>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</si>
  <si>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</si>
  <si>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</si>
  <si>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</si>
  <si>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</si>
  <si>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</si>
  <si>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</si>
  <si>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</si>
  <si>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</si>
  <si>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</si>
  <si>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</si>
  <si>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</si>
  <si>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</si>
  <si>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</si>
  <si>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</si>
  <si>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</si>
  <si>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</si>
  <si>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</si>
  <si>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</si>
  <si>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</si>
  <si>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</si>
  <si>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</si>
  <si>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</si>
  <si>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</si>
  <si>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</si>
  <si>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</si>
  <si>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</si>
  <si>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</si>
  <si>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</si>
  <si>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</si>
  <si>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</si>
  <si>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</si>
  <si>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</si>
  <si>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</si>
  <si>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</si>
  <si>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</si>
  <si>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</si>
  <si>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</si>
  <si>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</si>
  <si>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</si>
  <si>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</si>
  <si>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</si>
  <si>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</si>
  <si>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</si>
  <si>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</si>
  <si>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</si>
  <si>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</si>
  <si>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</si>
  <si>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</si>
  <si>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</si>
  <si>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</si>
  <si>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</si>
  <si>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</si>
  <si>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</si>
  <si>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</si>
  <si>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</si>
  <si>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</si>
  <si>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</si>
  <si>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</si>
  <si>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</si>
  <si>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</si>
  <si>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</si>
  <si>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</si>
  <si>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</si>
  <si>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</si>
  <si>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</si>
  <si>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</si>
  <si>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</si>
  <si>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</si>
  <si>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</si>
  <si>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</si>
  <si>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</si>
  <si>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</si>
  <si>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</si>
  <si>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</si>
  <si>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</si>
  <si>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</si>
  <si>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</si>
  <si>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</si>
  <si>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</si>
  <si>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</si>
  <si>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</si>
  <si>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</si>
  <si>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</si>
  <si>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</si>
  <si>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</si>
  <si>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</si>
  <si>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</si>
  <si>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</si>
  <si>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</si>
  <si>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</si>
  <si>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</si>
  <si>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</si>
  <si>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</si>
  <si>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</si>
  <si>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</si>
  <si>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</si>
  <si>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</si>
  <si>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</si>
  <si>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</si>
  <si>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</si>
  <si>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</si>
  <si>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</si>
  <si>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</si>
  <si>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</si>
  <si>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</si>
  <si>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</si>
  <si>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</si>
  <si>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</si>
  <si>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</si>
  <si>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</si>
  <si>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</si>
  <si>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</si>
  <si>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</si>
  <si>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</si>
  <si>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</si>
  <si>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</si>
  <si>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</si>
  <si>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</si>
  <si>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</si>
  <si>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</si>
  <si>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</si>
  <si>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</si>
  <si>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</si>
  <si>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</si>
  <si>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</si>
  <si>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</si>
  <si>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</si>
  <si>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</si>
  <si>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</si>
  <si>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</si>
  <si>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</si>
  <si>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</si>
  <si>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</si>
  <si>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</si>
  <si>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</si>
  <si>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</si>
  <si>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</si>
  <si>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</si>
  <si>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</si>
  <si>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</si>
  <si>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</si>
  <si>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</si>
  <si>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</si>
  <si>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</si>
  <si>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</si>
  <si>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</si>
  <si>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</si>
  <si>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</si>
  <si>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</si>
  <si>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</si>
  <si>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</si>
  <si>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</si>
  <si>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</si>
  <si>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</si>
  <si>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</si>
  <si>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</si>
  <si>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</si>
  <si>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</si>
  <si>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</si>
  <si>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</si>
  <si>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</si>
  <si>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</si>
  <si>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</si>
  <si>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</si>
  <si>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</si>
  <si>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</si>
  <si>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</si>
  <si>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</si>
  <si>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</si>
  <si>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</si>
  <si>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</si>
  <si>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</si>
  <si>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</si>
  <si>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</si>
  <si>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</si>
  <si>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</si>
  <si>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</si>
  <si>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</si>
  <si>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</si>
  <si>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</si>
  <si>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</si>
  <si>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</si>
  <si>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</si>
  <si>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</si>
  <si>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</si>
  <si>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</si>
  <si>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</si>
  <si>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</si>
  <si>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</si>
  <si>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</si>
  <si>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</si>
  <si>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</si>
  <si>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</si>
  <si>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</si>
  <si>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</si>
  <si>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</si>
  <si>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</si>
  <si>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</si>
  <si>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</si>
  <si>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</si>
  <si>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</si>
  <si>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</si>
  <si>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</si>
  <si>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</si>
  <si>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</si>
  <si>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</si>
  <si>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</si>
  <si>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</si>
  <si>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</si>
  <si>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</si>
  <si>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</si>
  <si>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</si>
  <si>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</si>
  <si>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</si>
  <si>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</si>
  <si>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</si>
  <si>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</si>
  <si>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</si>
  <si>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</si>
  <si>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</si>
  <si>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</si>
  <si>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</si>
  <si>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</si>
  <si>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</si>
  <si>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</si>
  <si>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</si>
  <si>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</si>
  <si>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</si>
  <si>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</si>
  <si>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</si>
  <si>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</si>
  <si>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</si>
  <si>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</si>
  <si>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</si>
  <si>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</si>
  <si>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</si>
  <si>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</si>
  <si>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</si>
  <si>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</si>
  <si>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</si>
  <si>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</si>
  <si>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</si>
  <si>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</si>
  <si>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</si>
  <si>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</si>
  <si>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</si>
  <si>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</si>
  <si>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</si>
  <si>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</si>
  <si>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</si>
  <si>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</si>
  <si>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</si>
  <si>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</si>
  <si>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</si>
  <si>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</si>
  <si>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</si>
  <si>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</si>
  <si>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</si>
  <si>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</si>
  <si>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</si>
  <si>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</si>
  <si>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</si>
  <si>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</si>
  <si>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</si>
  <si>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</si>
  <si>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</si>
  <si>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</si>
  <si>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</si>
  <si>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</si>
  <si>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</si>
  <si>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</si>
  <si>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</si>
  <si>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</si>
  <si>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</si>
  <si>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</si>
  <si>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</si>
  <si>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</si>
  <si>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</si>
  <si>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</si>
  <si>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</si>
  <si>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</si>
  <si>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</si>
  <si>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</si>
  <si>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</si>
  <si>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</si>
  <si>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</si>
  <si>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</si>
  <si>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</si>
  <si>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</si>
  <si>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</si>
  <si>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</si>
  <si>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</si>
  <si>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</si>
  <si>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</si>
  <si>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</si>
  <si>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</si>
  <si>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</si>
  <si>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</si>
  <si>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</si>
  <si>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</si>
  <si>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</si>
  <si>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</si>
  <si>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</si>
  <si>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</si>
  <si>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</si>
  <si>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</si>
  <si>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</si>
  <si>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</si>
  <si>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</si>
  <si>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</si>
  <si>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</si>
  <si>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</si>
  <si>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</si>
  <si>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</si>
  <si>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</si>
  <si>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</si>
  <si>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</si>
  <si>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</si>
  <si>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</si>
  <si>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</si>
  <si>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</si>
  <si>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</si>
  <si>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</si>
  <si>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</si>
  <si>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</si>
  <si>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</si>
  <si>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</si>
  <si>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</si>
  <si>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</si>
  <si>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</si>
  <si>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</si>
  <si>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</si>
  <si>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</si>
  <si>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</si>
  <si>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</si>
  <si>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</si>
  <si>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</si>
  <si>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</si>
  <si>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</si>
  <si>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</si>
  <si>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</si>
  <si>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</si>
  <si>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</si>
  <si>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</si>
  <si>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</si>
  <si>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</si>
  <si>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</si>
  <si>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</si>
  <si>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</si>
  <si>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</si>
  <si>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</si>
  <si>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</si>
  <si>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</si>
  <si>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</si>
  <si>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</si>
  <si>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</si>
  <si>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</si>
  <si>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</si>
  <si>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</si>
  <si>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</si>
  <si>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</si>
  <si>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</si>
  <si>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</si>
  <si>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</si>
  <si>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</si>
  <si>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</si>
  <si>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</si>
  <si>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</si>
  <si>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</si>
  <si>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</si>
  <si>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</si>
  <si>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</si>
  <si>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</si>
  <si>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</si>
  <si>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</si>
  <si>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</si>
  <si>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</si>
  <si>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</si>
  <si>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</si>
  <si>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</si>
  <si>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</si>
  <si>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</si>
  <si>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</si>
  <si>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</si>
  <si>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</si>
  <si>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</si>
  <si>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</si>
  <si>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</si>
  <si>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</si>
  <si>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</si>
  <si>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</si>
  <si>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</si>
  <si>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</si>
  <si>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</si>
  <si>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</si>
  <si>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</si>
  <si>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</si>
  <si>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</si>
  <si>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</si>
  <si>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</si>
  <si>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</si>
  <si>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</si>
  <si>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</si>
  <si>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</si>
  <si>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</si>
  <si>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</si>
  <si>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</si>
  <si>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</si>
  <si>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</si>
  <si>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</si>
  <si>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</si>
  <si>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</si>
  <si>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</si>
  <si>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</si>
  <si>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</si>
  <si>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</si>
  <si>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</si>
  <si>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</si>
  <si>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</si>
  <si>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</si>
  <si>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</si>
  <si>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</si>
  <si>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</si>
  <si>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</si>
  <si>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</si>
  <si>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</si>
  <si>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</si>
  <si>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</si>
  <si>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</si>
  <si>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</si>
  <si>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</si>
  <si>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</si>
  <si>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</si>
  <si>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</si>
  <si>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</si>
  <si>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</si>
  <si>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</si>
  <si>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</si>
  <si>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</si>
  <si>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</si>
  <si>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</si>
  <si>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</si>
  <si>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</si>
  <si>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</si>
  <si>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</si>
  <si>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</si>
  <si>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</si>
  <si>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</si>
  <si>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</si>
  <si>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</si>
  <si>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</si>
  <si>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</si>
  <si>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</si>
  <si>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</si>
  <si>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</si>
  <si>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</si>
  <si>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</si>
  <si>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</si>
  <si>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</si>
  <si>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</si>
  <si>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</si>
  <si>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</si>
  <si>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</si>
  <si>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</si>
  <si>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</si>
  <si>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</si>
  <si>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</si>
  <si>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</si>
  <si>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</si>
  <si>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</si>
  <si>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</si>
  <si>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</si>
  <si>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</si>
  <si>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</si>
  <si>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</si>
  <si>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</si>
  <si>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</si>
  <si>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</si>
  <si>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</si>
  <si>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</si>
  <si>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</si>
  <si>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</si>
  <si>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</si>
  <si>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</si>
  <si>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</si>
  <si>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</si>
  <si>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</si>
  <si>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</si>
  <si>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</si>
  <si>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</si>
  <si>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</si>
  <si>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</si>
  <si>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</si>
  <si>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</si>
  <si>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</si>
  <si>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</si>
  <si>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</si>
  <si>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</si>
  <si>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</si>
  <si>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</si>
  <si>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</si>
  <si>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</si>
  <si>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</si>
  <si>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</si>
  <si>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</si>
  <si>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</si>
  <si>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</si>
  <si>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</si>
  <si>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</si>
  <si>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</si>
  <si>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</si>
  <si>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</si>
  <si>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</si>
  <si>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</si>
  <si>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</si>
  <si>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</si>
  <si>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</si>
  <si>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</si>
  <si>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</si>
  <si>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</si>
  <si>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</si>
  <si>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</si>
  <si>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</si>
  <si>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</si>
  <si>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</si>
  <si>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</si>
  <si>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</si>
  <si>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</si>
  <si>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</si>
  <si>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</si>
  <si>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</si>
  <si>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</si>
  <si>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</si>
  <si>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</si>
  <si>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</si>
  <si>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</si>
  <si>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</si>
  <si>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</si>
  <si>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</si>
  <si>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</si>
  <si>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</si>
  <si>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</si>
  <si>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</si>
  <si>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</si>
  <si>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</si>
  <si>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</si>
  <si>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</si>
  <si>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</si>
  <si>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</si>
  <si>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</si>
  <si>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</si>
  <si>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</si>
  <si>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</si>
  <si>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</si>
  <si>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</si>
  <si>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</si>
  <si>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</si>
  <si>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</si>
  <si>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</si>
  <si>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</si>
  <si>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</si>
  <si>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</si>
  <si>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</si>
  <si>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</si>
  <si>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</si>
  <si>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</si>
  <si>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</si>
  <si>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</si>
  <si>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</si>
  <si>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</si>
  <si>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</si>
  <si>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</si>
  <si>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</si>
  <si>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</si>
  <si>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</si>
  <si>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</si>
  <si>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</si>
  <si>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</si>
  <si>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</si>
  <si>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</si>
  <si>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</si>
  <si>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</si>
  <si>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</si>
  <si>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</si>
  <si>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</si>
  <si>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</si>
  <si>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</si>
  <si>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</si>
  <si>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</si>
  <si>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</si>
  <si>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</si>
  <si>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</si>
  <si>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</si>
  <si>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</si>
  <si>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</si>
  <si>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</si>
  <si>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</si>
  <si>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</si>
  <si>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</si>
  <si>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</si>
  <si>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</si>
  <si>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</si>
  <si>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</si>
  <si>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</si>
  <si>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</si>
  <si>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</si>
  <si>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</si>
  <si>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</si>
  <si>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</si>
  <si>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</si>
  <si>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</si>
  <si>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</si>
  <si>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</si>
  <si>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</si>
  <si>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</si>
  <si>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</si>
  <si>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</si>
  <si>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</si>
  <si>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</si>
  <si>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</si>
  <si>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</si>
  <si>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</si>
  <si>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</si>
  <si>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</si>
  <si>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</si>
  <si>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</si>
  <si>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</si>
  <si>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</si>
  <si>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</si>
  <si>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</si>
  <si>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</si>
  <si>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</si>
  <si>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</si>
  <si>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</si>
  <si>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</si>
  <si>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</si>
  <si>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</si>
  <si>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</si>
  <si>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</si>
  <si>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</si>
  <si>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</si>
  <si>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</si>
  <si>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</si>
  <si>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</si>
  <si>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</si>
  <si>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</si>
  <si>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</si>
  <si>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</si>
  <si>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</si>
  <si>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</si>
  <si>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</si>
  <si>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</si>
  <si>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</si>
  <si>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</si>
  <si>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</si>
  <si>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</si>
  <si>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</si>
  <si>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</si>
  <si>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</si>
  <si>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</si>
  <si>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</si>
  <si>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</si>
  <si>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</si>
  <si>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</si>
  <si>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</si>
  <si>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</si>
  <si>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</si>
  <si>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</si>
  <si>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</si>
  <si>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</si>
  <si>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</si>
  <si>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</si>
  <si>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</si>
  <si>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</si>
  <si>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</si>
  <si>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</si>
  <si>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</si>
  <si>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</si>
  <si>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</si>
  <si>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</si>
  <si>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</si>
  <si>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</si>
  <si>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</si>
  <si>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</si>
  <si>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</si>
  <si>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</si>
  <si>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</si>
  <si>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</si>
  <si>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</si>
  <si>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</si>
  <si>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</si>
  <si>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</si>
  <si>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</si>
  <si>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</si>
  <si>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</si>
  <si>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</si>
  <si>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</si>
  <si>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</si>
  <si>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</si>
  <si>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</si>
  <si>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</si>
  <si>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</si>
  <si>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</si>
  <si>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</si>
  <si>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</si>
  <si>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</si>
  <si>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</si>
  <si>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</si>
  <si>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</si>
  <si>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</si>
  <si>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</si>
  <si>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</si>
  <si>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</si>
  <si>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</si>
  <si>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</si>
  <si>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</si>
  <si>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</si>
  <si>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</si>
  <si>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</si>
  <si>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</si>
  <si>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</si>
  <si>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</si>
  <si>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</si>
  <si>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</si>
  <si>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</si>
  <si>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</si>
  <si>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</si>
  <si>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</si>
  <si>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</si>
  <si>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</si>
  <si>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</si>
  <si>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</si>
  <si>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</si>
  <si>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</si>
  <si>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</si>
  <si>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</si>
  <si>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</si>
  <si>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</si>
  <si>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</si>
  <si>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</si>
  <si>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</si>
  <si>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</si>
  <si>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</si>
  <si>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</si>
  <si>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</si>
  <si>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</si>
  <si>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</si>
  <si>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</si>
  <si>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</si>
  <si>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</si>
  <si>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</si>
  <si>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</si>
  <si>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</si>
  <si>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</si>
  <si>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</si>
  <si>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</si>
  <si>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</si>
  <si>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</si>
  <si>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</si>
  <si>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</si>
  <si>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</si>
  <si>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</si>
  <si>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</si>
  <si>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</si>
  <si>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</si>
  <si>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</si>
  <si>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</si>
  <si>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</si>
  <si>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</si>
  <si>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</si>
  <si>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</si>
  <si>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</si>
  <si>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</si>
  <si>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</si>
  <si>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</si>
  <si>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</si>
  <si>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</si>
  <si>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</si>
  <si>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</si>
  <si>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</si>
  <si>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</si>
  <si>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</si>
  <si>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</si>
  <si>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</si>
  <si>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</si>
  <si>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</si>
  <si>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</si>
  <si>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</si>
  <si>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</si>
  <si>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</si>
  <si>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</si>
  <si>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</si>
  <si>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</si>
  <si>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</si>
  <si>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</si>
  <si>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</si>
  <si>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</si>
  <si>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</si>
  <si>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</si>
  <si>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</si>
  <si>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</si>
  <si>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</si>
  <si>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</si>
  <si>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</si>
  <si>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</si>
  <si>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</si>
  <si>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</si>
  <si>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</si>
  <si>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</si>
  <si>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</si>
  <si>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</si>
  <si>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</si>
  <si>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</si>
  <si>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</si>
  <si>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</si>
  <si>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</si>
  <si>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</si>
  <si>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</si>
  <si>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</si>
  <si>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</si>
  <si>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</si>
  <si>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</si>
  <si>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</si>
  <si>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</si>
  <si>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</si>
  <si>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</si>
  <si>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</si>
  <si>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</si>
  <si>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</si>
  <si>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</si>
  <si>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</si>
  <si>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</si>
  <si>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</si>
  <si>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</si>
  <si>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</si>
  <si>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</si>
  <si>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</si>
  <si>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</si>
  <si>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</si>
  <si>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</si>
  <si>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</si>
  <si>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</si>
  <si>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</si>
  <si>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</si>
  <si>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</si>
  <si>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</si>
  <si>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</si>
  <si>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</si>
  <si>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</si>
  <si>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</si>
  <si>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</si>
  <si>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</si>
  <si>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</si>
  <si>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</si>
  <si>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</si>
  <si>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</si>
  <si>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</si>
  <si>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</si>
  <si>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</si>
  <si>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</si>
  <si>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</si>
  <si>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</si>
  <si>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</si>
  <si>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</si>
  <si>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</si>
  <si>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</si>
  <si>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</si>
  <si>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</si>
  <si>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</si>
  <si>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</si>
  <si>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</si>
  <si>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</si>
  <si>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</si>
  <si>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</si>
  <si>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</si>
  <si>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</si>
  <si>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</si>
  <si>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</si>
  <si>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</si>
  <si>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</si>
  <si>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</si>
  <si>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</si>
  <si>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</si>
  <si>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</si>
  <si>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</si>
  <si>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</si>
  <si>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</si>
  <si>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</si>
  <si>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</si>
  <si>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</si>
  <si>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</si>
  <si>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</si>
  <si>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</si>
  <si>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</si>
  <si>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</si>
  <si>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</si>
  <si>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</si>
  <si>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</si>
  <si>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</si>
  <si>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</si>
  <si>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</si>
  <si>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</si>
  <si>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</si>
  <si>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</si>
  <si>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</si>
  <si>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</si>
  <si>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</si>
  <si>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</si>
  <si>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</si>
  <si>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</si>
  <si>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</si>
  <si>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</si>
  <si>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</si>
  <si>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</si>
  <si>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</si>
  <si>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</si>
  <si>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</si>
  <si>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</si>
  <si>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</si>
  <si>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</si>
  <si>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</si>
  <si>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</si>
  <si>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</si>
  <si>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</si>
  <si>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</si>
  <si>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</si>
  <si>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</si>
  <si>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</si>
  <si>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</si>
  <si>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</si>
  <si>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</si>
  <si>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</si>
  <si>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</si>
  <si>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</si>
  <si>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</si>
  <si>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</si>
  <si>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</si>
  <si>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</si>
  <si>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</si>
  <si>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</si>
  <si>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</si>
  <si>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</si>
  <si>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</si>
  <si>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</si>
  <si>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</si>
  <si>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</si>
  <si>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</si>
  <si>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</si>
  <si>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</si>
  <si>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</si>
  <si>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</si>
  <si>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</si>
  <si>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</si>
  <si>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</si>
  <si>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</si>
  <si>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</si>
  <si>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</si>
  <si>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</si>
  <si>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</si>
  <si>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</si>
  <si>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</si>
  <si>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</si>
  <si>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</si>
  <si>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</si>
  <si>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</si>
  <si>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</si>
  <si>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</si>
  <si>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</si>
  <si>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</si>
  <si>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</si>
  <si>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</si>
  <si>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</si>
  <si>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</si>
  <si>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</si>
  <si>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</si>
  <si>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</si>
  <si>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</si>
  <si>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</si>
  <si>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</si>
  <si>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</si>
  <si>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</si>
  <si>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</si>
  <si>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</si>
  <si>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</si>
  <si>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</si>
  <si>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</si>
  <si>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</si>
  <si>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</si>
  <si>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</si>
  <si>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</si>
  <si>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</si>
  <si>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</si>
  <si>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</si>
  <si>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</si>
  <si>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</si>
  <si>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</si>
  <si>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</si>
  <si>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</si>
  <si>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</si>
  <si>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</si>
  <si>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</si>
  <si>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</si>
  <si>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</si>
  <si>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</si>
  <si>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</si>
  <si>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</si>
  <si>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</si>
  <si>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</si>
  <si>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</si>
  <si>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</si>
  <si>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</si>
  <si>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</si>
  <si>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</si>
  <si>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</si>
  <si>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</si>
  <si>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</si>
  <si>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</si>
  <si>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</si>
  <si>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</si>
  <si>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</si>
  <si>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</si>
  <si>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</si>
  <si>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</si>
  <si>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</si>
  <si>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</si>
  <si>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</si>
  <si>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</si>
  <si>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</si>
  <si>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</si>
  <si>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</si>
  <si>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</si>
  <si>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</si>
  <si>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</si>
  <si>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</si>
  <si>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</si>
  <si>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</si>
  <si>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</si>
  <si>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</si>
  <si>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</si>
  <si>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</si>
  <si>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</si>
  <si>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</si>
  <si>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</si>
  <si>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</si>
  <si>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</si>
  <si>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</si>
  <si>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</si>
  <si>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</si>
  <si>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</si>
  <si>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</si>
  <si>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</si>
  <si>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</si>
  <si>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</si>
  <si>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</si>
  <si>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</si>
  <si>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</si>
  <si>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</si>
  <si>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</si>
  <si>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</si>
  <si>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</si>
  <si>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</si>
  <si>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</si>
  <si>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</si>
  <si>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</si>
  <si>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</si>
  <si>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</si>
  <si>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</si>
  <si>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</si>
  <si>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</si>
  <si>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</si>
  <si>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</si>
  <si>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</si>
  <si>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</si>
  <si>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</si>
  <si>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</si>
  <si>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</si>
  <si>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</si>
  <si>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</si>
  <si>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</si>
  <si>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</si>
  <si>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</si>
  <si>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</si>
  <si>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</si>
  <si>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</si>
  <si>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</si>
  <si>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</si>
  <si>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</si>
  <si>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</si>
  <si>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</si>
  <si>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</si>
  <si>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</si>
  <si>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</si>
  <si>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</si>
  <si>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</si>
  <si>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</si>
  <si>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</si>
  <si>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</si>
  <si>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</si>
  <si>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</si>
  <si>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</si>
  <si>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</si>
  <si>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</si>
  <si>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</si>
  <si>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</si>
  <si>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</si>
  <si>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</si>
  <si>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</si>
  <si>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</si>
  <si>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</si>
  <si>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</si>
  <si>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</si>
  <si>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</si>
  <si>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</si>
  <si>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</si>
  <si>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</si>
  <si>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</si>
  <si>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</si>
  <si>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</si>
  <si>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</si>
  <si>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</si>
  <si>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</si>
  <si>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</si>
  <si>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</si>
  <si>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</si>
  <si>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</si>
  <si>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</si>
  <si>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</si>
  <si>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</si>
  <si>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</si>
  <si>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</si>
  <si>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</si>
  <si>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</si>
  <si>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</si>
  <si>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</si>
  <si>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</si>
  <si>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</si>
  <si>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</si>
  <si>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</si>
  <si>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</si>
  <si>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</si>
  <si>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</si>
  <si>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</si>
  <si>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</si>
  <si>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</si>
  <si>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</si>
  <si>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</si>
  <si>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</si>
  <si>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</si>
  <si>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</si>
  <si>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</si>
  <si>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</si>
  <si>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</si>
  <si>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</si>
  <si>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</si>
  <si>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</si>
  <si>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</si>
  <si>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</si>
  <si>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</si>
  <si>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</si>
  <si>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</si>
  <si>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</si>
  <si>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</si>
  <si>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</si>
  <si>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</si>
  <si>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</si>
  <si>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</si>
  <si>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</si>
  <si>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</si>
  <si>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</si>
  <si>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</si>
  <si>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</si>
  <si>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</si>
  <si>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</si>
  <si>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</si>
  <si>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</si>
  <si>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</si>
  <si>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</si>
  <si>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</si>
  <si>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</si>
  <si>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</si>
  <si>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</si>
  <si>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</si>
  <si>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</si>
  <si>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</si>
  <si>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</si>
  <si>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</si>
  <si>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</si>
  <si>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</si>
  <si>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</si>
  <si>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</si>
  <si>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</si>
  <si>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</si>
  <si>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</si>
  <si>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</si>
  <si>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</si>
  <si>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</si>
  <si>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</si>
  <si>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</si>
  <si>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</si>
  <si>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</si>
  <si>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</si>
  <si>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</si>
  <si>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</si>
  <si>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</si>
  <si>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</si>
  <si>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</si>
  <si>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</si>
  <si>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</si>
  <si>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</si>
  <si>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</si>
  <si>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</si>
  <si>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</si>
  <si>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</si>
  <si>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</si>
  <si>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</si>
  <si>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</si>
  <si>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</si>
  <si>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</si>
  <si>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</si>
  <si>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</si>
  <si>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</si>
  <si>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</si>
  <si>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</si>
  <si>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</si>
  <si>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</si>
  <si>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</si>
  <si>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</si>
  <si>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</si>
  <si>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</si>
  <si>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</si>
  <si>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</si>
  <si>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</si>
  <si>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</si>
  <si>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</si>
  <si>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</si>
  <si>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</si>
  <si>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</si>
  <si>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</si>
  <si>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</si>
  <si>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</si>
  <si>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</si>
  <si>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</si>
  <si>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</si>
  <si>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</si>
  <si>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</si>
  <si>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</si>
  <si>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</si>
  <si>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</si>
  <si>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</si>
  <si>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</si>
  <si>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</si>
  <si>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</si>
  <si>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</si>
  <si>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</si>
  <si>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</si>
  <si>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</si>
  <si>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</si>
  <si>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</si>
  <si>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</si>
  <si>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</si>
  <si>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</si>
  <si>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</si>
  <si>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</si>
  <si>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</si>
  <si>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</si>
  <si>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</si>
  <si>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</si>
  <si>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</si>
  <si>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</si>
  <si>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</si>
  <si>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</si>
  <si>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</si>
  <si>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</si>
  <si>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</si>
  <si>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</si>
  <si>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</si>
  <si>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</si>
  <si>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</si>
  <si>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</si>
  <si>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</si>
  <si>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</si>
  <si>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</si>
  <si>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</si>
  <si>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</si>
  <si>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</si>
  <si>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</si>
  <si>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</si>
  <si>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</si>
  <si>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</si>
  <si>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</si>
  <si>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</si>
  <si>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</si>
  <si>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</si>
  <si>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</si>
  <si>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</si>
  <si>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</si>
  <si>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</si>
  <si>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</si>
  <si>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</si>
  <si>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</si>
  <si>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</si>
  <si>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</si>
  <si>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</si>
  <si>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</si>
  <si>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</si>
  <si>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</si>
  <si>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</si>
  <si>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</si>
  <si>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</si>
  <si>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</si>
  <si>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</si>
  <si>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</si>
  <si>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</si>
  <si>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</si>
  <si>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</si>
  <si>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</si>
  <si>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</si>
  <si>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</si>
  <si>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</si>
  <si>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</si>
  <si>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</si>
  <si>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</si>
  <si>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</si>
  <si>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</si>
  <si>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</si>
  <si>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</si>
  <si>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</si>
  <si>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</si>
  <si>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</si>
  <si>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</si>
  <si>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</si>
  <si>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</si>
  <si>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</si>
  <si>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</si>
  <si>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</si>
  <si>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</si>
  <si>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</si>
  <si>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</si>
  <si>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</si>
  <si>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</si>
  <si>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</si>
  <si>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</si>
  <si>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</si>
  <si>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</si>
  <si>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</si>
  <si>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</si>
  <si>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</si>
  <si>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</si>
  <si>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</si>
  <si>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</si>
  <si>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</si>
  <si>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</si>
  <si>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</si>
  <si>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</si>
  <si>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</si>
  <si>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</si>
  <si>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</si>
  <si>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</si>
  <si>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</si>
  <si>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</si>
  <si>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</si>
  <si>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</si>
  <si>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</si>
  <si>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</si>
  <si>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</si>
  <si>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</si>
  <si>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</si>
  <si>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</si>
  <si>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</si>
  <si>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</si>
  <si>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</si>
  <si>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</si>
  <si>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</si>
  <si>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</si>
  <si>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</si>
  <si>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</si>
  <si>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</si>
  <si>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</si>
  <si>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</si>
  <si>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</si>
  <si>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</si>
  <si>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</si>
  <si>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</si>
  <si>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</si>
  <si>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</si>
  <si>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</si>
  <si>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</si>
  <si>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</si>
  <si>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</si>
  <si>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</si>
  <si>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</si>
  <si>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</si>
  <si>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</si>
  <si>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</si>
  <si>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</si>
  <si>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</si>
  <si>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</si>
  <si>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</si>
  <si>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</si>
  <si>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</si>
  <si>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</si>
  <si>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</si>
  <si>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</si>
  <si>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</si>
  <si>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</si>
  <si>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</si>
  <si>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</si>
  <si>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</si>
  <si>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</si>
  <si>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</si>
  <si>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</si>
  <si>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</si>
  <si>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</si>
  <si>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</si>
  <si>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</si>
  <si>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</si>
  <si>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</si>
  <si>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</si>
  <si>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</si>
  <si>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</si>
  <si>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</si>
  <si>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</si>
  <si>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</si>
  <si>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</si>
  <si>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</si>
  <si>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</si>
  <si>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</si>
  <si>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</si>
  <si>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</si>
  <si>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</si>
  <si>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</si>
  <si>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</si>
  <si>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</si>
  <si>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</si>
  <si>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</si>
  <si>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</si>
  <si>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</si>
  <si>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</si>
  <si>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</si>
  <si>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</si>
  <si>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</si>
  <si>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</si>
  <si>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</si>
  <si>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</si>
  <si>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</si>
  <si>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</si>
  <si>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</si>
  <si>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</si>
  <si>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</si>
  <si>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</si>
  <si>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</si>
  <si>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</si>
  <si>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</si>
  <si>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</si>
  <si>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</si>
  <si>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</si>
  <si>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</si>
  <si>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</si>
  <si>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</si>
  <si>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</si>
  <si>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</si>
  <si>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</si>
  <si>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</si>
  <si>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</si>
  <si>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</si>
  <si>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</si>
  <si>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</si>
  <si>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</si>
  <si>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</si>
  <si>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</si>
  <si>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</si>
  <si>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</si>
  <si>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</si>
  <si>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</si>
  <si>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</si>
  <si>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</si>
  <si>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</si>
  <si>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</si>
  <si>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</si>
  <si>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</si>
  <si>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</si>
  <si>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</si>
  <si>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</si>
  <si>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</si>
  <si>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</si>
  <si>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</si>
  <si>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</si>
  <si>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</si>
  <si>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</si>
  <si>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</si>
  <si>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</si>
  <si>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</si>
  <si>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</si>
  <si>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</si>
  <si>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</si>
  <si>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</si>
  <si>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</si>
  <si>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</si>
  <si>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</si>
  <si>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</si>
  <si>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</si>
  <si>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</si>
  <si>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</si>
  <si>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</si>
  <si>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</si>
  <si>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</si>
  <si>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</si>
  <si>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</si>
  <si>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</si>
  <si>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</si>
  <si>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</si>
  <si>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</si>
  <si>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</si>
  <si>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</si>
  <si>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</si>
  <si>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</si>
  <si>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</si>
  <si>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</si>
  <si>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</si>
  <si>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</si>
  <si>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</si>
  <si>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</si>
  <si>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</si>
  <si>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</si>
  <si>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</si>
  <si>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</si>
  <si>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</si>
  <si>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</si>
  <si>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</si>
  <si>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</si>
  <si>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</si>
  <si>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</si>
  <si>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</si>
  <si>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</si>
  <si>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</si>
  <si>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</si>
  <si>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</si>
  <si>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</si>
  <si>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</si>
  <si>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</si>
  <si>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</si>
  <si>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</si>
  <si>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</si>
  <si>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</si>
  <si>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</si>
  <si>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</si>
  <si>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</si>
  <si>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</si>
  <si>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</si>
  <si>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</si>
  <si>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</si>
  <si>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</si>
  <si>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</si>
  <si>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</si>
  <si>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</si>
  <si>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</si>
  <si>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</si>
  <si>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</si>
  <si>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</si>
  <si>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</si>
  <si>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</si>
  <si>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</si>
  <si>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</si>
  <si>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</si>
  <si>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</si>
  <si>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</si>
  <si>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</si>
  <si>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</si>
  <si>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</si>
  <si>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</si>
  <si>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</si>
  <si>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</si>
  <si>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</si>
  <si>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</si>
  <si>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</si>
  <si>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</si>
  <si>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</si>
  <si>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</si>
  <si>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</si>
  <si>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</si>
  <si>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</si>
  <si>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</si>
  <si>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</si>
  <si>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</si>
  <si>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</si>
  <si>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</si>
  <si>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</si>
  <si>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</si>
  <si>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</si>
  <si>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</si>
  <si>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</si>
  <si>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</si>
  <si>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</si>
  <si>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</si>
  <si>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</si>
  <si>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</si>
  <si>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</si>
  <si>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</si>
  <si>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</si>
  <si>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</si>
  <si>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</si>
  <si>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</si>
  <si>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</si>
  <si>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</si>
  <si>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</si>
  <si>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</si>
  <si>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</si>
  <si>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</si>
  <si>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</si>
  <si>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</si>
  <si>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</si>
  <si>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</si>
  <si>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</si>
  <si>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</si>
  <si>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</si>
  <si>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</si>
  <si>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</si>
  <si>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</si>
  <si>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</si>
  <si>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</si>
  <si>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</si>
  <si>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</si>
  <si>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</si>
  <si>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</si>
  <si>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</si>
  <si>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</si>
  <si>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</si>
  <si>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</si>
  <si>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</si>
  <si>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</si>
  <si>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</si>
  <si>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</si>
  <si>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</si>
  <si>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</si>
  <si>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</si>
  <si>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</si>
  <si>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</si>
  <si>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</si>
  <si>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</si>
  <si>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</si>
  <si>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</si>
  <si>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</si>
  <si>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</si>
  <si>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</si>
  <si>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</si>
  <si>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</si>
  <si>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</si>
  <si>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</si>
  <si>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</si>
  <si>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</si>
  <si>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</si>
  <si>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</si>
  <si>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</si>
  <si>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</si>
  <si>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</si>
  <si>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</si>
  <si>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</si>
  <si>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</si>
  <si>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</si>
  <si>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</si>
  <si>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</si>
  <si>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</si>
  <si>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</si>
  <si>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</si>
  <si>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</si>
  <si>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</si>
  <si>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</si>
  <si>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</si>
  <si>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</si>
  <si>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</si>
  <si>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</si>
  <si>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</si>
  <si>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</si>
  <si>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</si>
  <si>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</si>
  <si>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</si>
  <si>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</si>
  <si>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</si>
  <si>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</si>
  <si>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</si>
  <si>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</si>
  <si>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</si>
  <si>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</si>
  <si>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</si>
  <si>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</si>
  <si>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</si>
  <si>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</si>
  <si>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</si>
  <si>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</si>
  <si>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</si>
  <si>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</si>
  <si>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</si>
  <si>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</si>
  <si>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</si>
  <si>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</si>
  <si>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</si>
  <si>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</si>
  <si>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</si>
  <si>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</si>
  <si>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</si>
  <si>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</si>
  <si>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</si>
  <si>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</si>
  <si>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</si>
  <si>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</si>
  <si>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</si>
  <si>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</si>
  <si>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</si>
  <si>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</si>
  <si>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</si>
  <si>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</si>
  <si>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</si>
  <si>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</si>
  <si>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</si>
  <si>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</si>
  <si>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</si>
  <si>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</si>
  <si>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</si>
  <si>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</si>
  <si>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</si>
  <si>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</si>
  <si>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</si>
  <si>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</si>
  <si>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</si>
  <si>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</si>
  <si>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</si>
  <si>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</si>
  <si>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</si>
  <si>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</si>
  <si>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</si>
  <si>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</si>
  <si>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</si>
  <si>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</si>
  <si>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</si>
  <si>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</si>
  <si>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</si>
  <si>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</si>
  <si>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</si>
  <si>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</si>
  <si>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</si>
  <si>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</si>
  <si>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</si>
  <si>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</si>
  <si>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</si>
  <si>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</si>
  <si>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</si>
  <si>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</si>
  <si>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</si>
  <si>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</si>
  <si>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</si>
  <si>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</si>
  <si>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</si>
  <si>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</si>
  <si>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</si>
  <si>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</si>
  <si>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</si>
  <si>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</si>
  <si>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</si>
  <si>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</si>
  <si>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</si>
  <si>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</si>
  <si>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</si>
  <si>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</si>
  <si>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</si>
  <si>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</si>
  <si>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</si>
  <si>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</si>
  <si>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</si>
  <si>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</si>
  <si>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</si>
  <si>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</si>
  <si>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</si>
  <si>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</si>
  <si>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</si>
  <si>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</si>
  <si>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</si>
  <si>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</si>
  <si>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</si>
  <si>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</si>
  <si>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</si>
  <si>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</si>
  <si>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</si>
  <si>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</si>
  <si>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</si>
  <si>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</si>
  <si>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</si>
  <si>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</si>
  <si>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</si>
  <si>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</si>
  <si>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</si>
  <si>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</si>
  <si>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</si>
  <si>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</si>
  <si>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</si>
  <si>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</si>
  <si>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</si>
  <si>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</si>
  <si>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</si>
  <si>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</si>
  <si>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</si>
  <si>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</si>
  <si>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</si>
  <si>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</si>
  <si>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</si>
  <si>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</si>
  <si>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</si>
  <si>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</si>
  <si>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</si>
  <si>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</si>
  <si>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</si>
  <si>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</si>
  <si>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</si>
  <si>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</si>
  <si>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</si>
  <si>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</si>
  <si>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</si>
  <si>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</si>
  <si>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</si>
  <si>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</si>
  <si>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</si>
  <si>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</si>
  <si>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</si>
  <si>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</si>
  <si>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</si>
  <si>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</si>
  <si>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</si>
  <si>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</si>
  <si>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</si>
  <si>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</si>
  <si>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</si>
  <si>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</si>
  <si>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</si>
  <si>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</si>
  <si>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</si>
  <si>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</si>
  <si>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</si>
  <si>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</si>
  <si>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</si>
  <si>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</si>
  <si>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</si>
  <si>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</si>
  <si>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</si>
  <si>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</si>
  <si>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</si>
  <si>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</si>
  <si>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</si>
  <si>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</si>
  <si>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</si>
  <si>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</si>
  <si>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</si>
  <si>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</si>
  <si>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</si>
  <si>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</si>
  <si>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</si>
  <si>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</si>
  <si>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</si>
  <si>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</si>
  <si>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</si>
  <si>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</si>
  <si>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</si>
  <si>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</si>
  <si>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</si>
  <si>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</si>
  <si>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</si>
  <si>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</si>
  <si>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</si>
  <si>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</si>
  <si>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</si>
  <si>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</si>
  <si>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</si>
  <si>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</si>
  <si>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</si>
  <si>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</si>
  <si>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</si>
  <si>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</si>
  <si>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</si>
  <si>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</si>
  <si>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</si>
  <si>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</si>
  <si>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</si>
  <si>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</si>
  <si>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</si>
  <si>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</si>
  <si>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</si>
  <si>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</si>
  <si>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</si>
  <si>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</si>
  <si>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</si>
  <si>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</si>
  <si>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</si>
  <si>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</si>
  <si>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</si>
  <si>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</si>
  <si>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</si>
  <si>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</si>
  <si>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</si>
  <si>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</si>
  <si>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</si>
  <si>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</si>
  <si>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</si>
  <si>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</si>
  <si>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</si>
  <si>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</si>
  <si>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</si>
  <si>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</si>
  <si>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</si>
  <si>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</si>
  <si>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</si>
  <si>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</si>
  <si>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</si>
  <si>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</si>
  <si>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</si>
  <si>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</si>
  <si>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</si>
  <si>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</si>
  <si>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</si>
  <si>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</si>
  <si>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</si>
  <si>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</si>
  <si>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</si>
  <si>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</si>
  <si>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</si>
  <si>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</si>
  <si>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</si>
  <si>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</si>
  <si>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</si>
  <si>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</si>
  <si>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</si>
  <si>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</si>
  <si>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</si>
  <si>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</si>
  <si>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</si>
  <si>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</si>
  <si>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</si>
  <si>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</si>
  <si>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</si>
  <si>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</si>
  <si>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</si>
  <si>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</si>
  <si>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</si>
  <si>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</si>
  <si>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</si>
  <si>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</si>
  <si>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</si>
  <si>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</si>
  <si>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</si>
  <si>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</si>
  <si>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</si>
  <si>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</si>
  <si>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</si>
  <si>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</si>
  <si>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</si>
  <si>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</si>
  <si>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</si>
  <si>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</si>
  <si>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</si>
  <si>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</si>
  <si>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</si>
  <si>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</si>
  <si>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</si>
  <si>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</si>
  <si>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</si>
  <si>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</si>
  <si>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</si>
  <si>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</si>
  <si>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</si>
  <si>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</si>
  <si>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</si>
  <si>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</si>
  <si>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</si>
  <si>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</si>
  <si>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</si>
  <si>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</si>
  <si>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</si>
  <si>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</si>
  <si>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</si>
  <si>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</si>
  <si>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</si>
  <si>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</si>
  <si>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</si>
  <si>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</si>
  <si>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</si>
  <si>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</si>
  <si>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</si>
  <si>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</si>
  <si>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</si>
  <si>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</si>
  <si>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</si>
  <si>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</si>
  <si>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</si>
  <si>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</si>
  <si>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</si>
  <si>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</si>
  <si>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</si>
  <si>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</si>
  <si>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</si>
  <si>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</si>
  <si>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</si>
  <si>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</si>
  <si>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</si>
  <si>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</si>
  <si>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</si>
  <si>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</si>
  <si>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</si>
  <si>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</si>
  <si>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</si>
  <si>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</si>
  <si>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</si>
  <si>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</si>
  <si>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</si>
  <si>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</si>
  <si>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</si>
  <si>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</si>
  <si>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</si>
  <si>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</si>
  <si>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</si>
  <si>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</si>
  <si>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</si>
  <si>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</si>
  <si>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</si>
  <si>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</si>
  <si>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</si>
  <si>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</si>
  <si>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</si>
  <si>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</si>
  <si>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</si>
  <si>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</si>
  <si>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</si>
  <si>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</si>
  <si>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</si>
  <si>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</si>
  <si>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</si>
  <si>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</si>
  <si>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</si>
  <si>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</si>
  <si>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</si>
  <si>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</si>
  <si>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</si>
  <si>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</si>
  <si>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</si>
  <si>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</si>
  <si>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</si>
  <si>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</si>
  <si>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</si>
  <si>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</si>
  <si>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</si>
  <si>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</si>
  <si>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</si>
  <si>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</si>
  <si>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</si>
  <si>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</si>
  <si>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</si>
  <si>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</si>
  <si>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</si>
  <si>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</si>
  <si>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</si>
  <si>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</si>
  <si>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</si>
  <si>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</si>
  <si>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</si>
  <si>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</si>
  <si>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</si>
  <si>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</si>
  <si>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</si>
  <si>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</si>
  <si>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</si>
  <si>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</si>
  <si>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</si>
  <si>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</si>
  <si>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</si>
  <si>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</si>
  <si>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</si>
  <si>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</si>
  <si>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</si>
  <si>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</si>
  <si>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</si>
  <si>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</si>
  <si>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</si>
  <si>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</si>
  <si>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</si>
  <si>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</si>
  <si>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</si>
  <si>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</si>
  <si>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</si>
  <si>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</si>
  <si>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</si>
  <si>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</si>
  <si>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</si>
  <si>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</si>
  <si>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</si>
  <si>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</si>
  <si>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</si>
  <si>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</si>
  <si>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</si>
  <si>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</si>
  <si>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</si>
  <si>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</si>
  <si>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</si>
  <si>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</si>
  <si>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</si>
  <si>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</si>
  <si>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</si>
  <si>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</si>
  <si>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</si>
  <si>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</si>
  <si>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</si>
  <si>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</si>
  <si>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</si>
  <si>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</si>
  <si>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</si>
  <si>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</si>
  <si>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</si>
  <si>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</si>
  <si>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</si>
  <si>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</si>
  <si>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</si>
  <si>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</si>
  <si>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</si>
  <si>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</si>
  <si>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</si>
  <si>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</si>
  <si>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</si>
  <si>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</si>
  <si>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</si>
  <si>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</si>
  <si>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</si>
  <si>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</si>
  <si>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</si>
  <si>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</si>
  <si>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</si>
  <si>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</si>
  <si>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</si>
  <si>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</si>
  <si>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</si>
  <si>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</si>
  <si>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</si>
  <si>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</si>
  <si>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</si>
  <si>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</si>
  <si>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</si>
  <si>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</si>
  <si>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</si>
  <si>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</si>
  <si>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</si>
  <si>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</si>
  <si>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</si>
  <si>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</si>
  <si>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</si>
  <si>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</si>
  <si>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</si>
  <si>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</si>
  <si>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</si>
  <si>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</si>
  <si>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</si>
  <si>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</si>
  <si>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</si>
  <si>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</si>
  <si>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</si>
  <si>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</si>
  <si>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</si>
  <si>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</si>
  <si>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</si>
  <si>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</si>
  <si>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</si>
  <si>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</si>
  <si>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</si>
  <si>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</si>
  <si>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</si>
  <si>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</si>
  <si>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</si>
  <si>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</si>
  <si>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</si>
  <si>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</si>
  <si>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</si>
  <si>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</si>
  <si>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</si>
  <si>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</si>
  <si>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</si>
  <si>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</si>
  <si>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</si>
  <si>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</si>
  <si>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</si>
  <si>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</si>
  <si>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</si>
  <si>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</si>
  <si>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</si>
  <si>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</si>
  <si>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</si>
  <si>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</si>
  <si>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</si>
  <si>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</si>
  <si>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</si>
  <si>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</si>
  <si>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</si>
  <si>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</si>
  <si>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</si>
  <si>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</si>
  <si>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</si>
  <si>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</si>
  <si>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</si>
  <si>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</si>
  <si>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</si>
  <si>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</si>
  <si>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</si>
  <si>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</si>
  <si>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</si>
  <si>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</si>
  <si>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</si>
  <si>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</si>
  <si>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</si>
  <si>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</si>
  <si>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</si>
  <si>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</si>
  <si>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</si>
  <si>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</si>
  <si>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</si>
  <si>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</si>
  <si>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</si>
  <si>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</si>
  <si>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</si>
  <si>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</si>
  <si>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</si>
  <si>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</si>
  <si>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</si>
  <si>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</si>
  <si>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</si>
  <si>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</si>
  <si>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</si>
  <si>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</si>
  <si>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</si>
  <si>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</si>
  <si>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</si>
  <si>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</si>
  <si>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</si>
  <si>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</si>
  <si>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</si>
  <si>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</si>
  <si>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</si>
  <si>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</si>
  <si>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</si>
  <si>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</si>
  <si>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</si>
  <si>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</si>
  <si>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</si>
  <si>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</si>
  <si>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</si>
  <si>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</si>
  <si>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</si>
  <si>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</si>
  <si>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</si>
  <si>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</si>
  <si>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</si>
  <si>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</si>
  <si>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</si>
  <si>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</si>
  <si>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</si>
  <si>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</si>
  <si>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</si>
  <si>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</si>
  <si>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</si>
  <si>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</si>
  <si>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</si>
  <si>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</si>
  <si>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</si>
  <si>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</si>
  <si>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</si>
  <si>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</si>
  <si>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</si>
  <si>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</si>
  <si>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</si>
  <si>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</si>
  <si>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</si>
  <si>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</si>
  <si>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</si>
  <si>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</si>
  <si>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</si>
  <si>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</si>
  <si>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</si>
  <si>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</si>
  <si>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</si>
  <si>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</si>
  <si>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</si>
  <si>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</si>
  <si>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</si>
  <si>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</si>
  <si>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</si>
  <si>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</si>
  <si>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</si>
  <si>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</si>
  <si>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</si>
  <si>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</si>
  <si>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</si>
  <si>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</si>
  <si>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</si>
  <si>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</si>
  <si>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</si>
  <si>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</si>
  <si>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</si>
  <si>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</si>
  <si>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</si>
  <si>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</si>
  <si>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</si>
  <si>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</si>
  <si>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</si>
  <si>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</si>
  <si>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</si>
  <si>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</si>
  <si>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</si>
  <si>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</si>
  <si>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</si>
  <si>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</si>
  <si>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</si>
  <si>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</si>
  <si>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</si>
  <si>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</si>
  <si>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</si>
  <si>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</si>
  <si>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</si>
  <si>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</si>
  <si>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</si>
  <si>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</si>
  <si>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</si>
  <si>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</si>
  <si>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</si>
  <si>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</si>
  <si>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</si>
  <si>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</si>
  <si>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</si>
  <si>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</si>
  <si>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</si>
  <si>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</si>
  <si>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</si>
  <si>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</si>
  <si>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</si>
  <si>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</si>
  <si>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</si>
  <si>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</si>
  <si>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</si>
  <si>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</si>
  <si>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</si>
  <si>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</si>
  <si>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</si>
  <si>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</si>
  <si>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</si>
  <si>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</si>
  <si>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</si>
  <si>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</si>
  <si>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</si>
  <si>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</si>
  <si>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</si>
  <si>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</si>
  <si>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</si>
  <si>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</si>
  <si>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</si>
  <si>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</si>
  <si>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</si>
  <si>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</si>
  <si>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</si>
  <si>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</si>
  <si>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</si>
  <si>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</si>
  <si>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</si>
  <si>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</si>
  <si>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</si>
  <si>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</si>
  <si>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</si>
  <si>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</si>
  <si>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</si>
  <si>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</si>
  <si>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</si>
  <si>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</si>
  <si>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</si>
  <si>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</si>
  <si>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</si>
  <si>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</si>
  <si>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</si>
  <si>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</si>
  <si>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</si>
  <si>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</si>
  <si>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</si>
  <si>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</si>
  <si>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</si>
  <si>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</si>
  <si>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</si>
  <si>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</si>
  <si>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</si>
  <si>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</si>
  <si>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</si>
  <si>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</si>
  <si>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</si>
  <si>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</si>
  <si>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</si>
  <si>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</si>
  <si>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</si>
  <si>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</si>
  <si>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</si>
  <si>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</si>
  <si>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</si>
  <si>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</si>
  <si>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</si>
  <si>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</si>
  <si>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</si>
  <si>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</si>
  <si>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</si>
  <si>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</si>
  <si>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</si>
  <si>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</si>
  <si>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</si>
  <si>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</si>
  <si>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</si>
  <si>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</si>
  <si>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</si>
  <si>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</si>
  <si>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</si>
  <si>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</si>
  <si>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</si>
  <si>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</si>
  <si>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</si>
  <si>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</si>
  <si>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</si>
  <si>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</si>
  <si>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</si>
  <si>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</si>
  <si>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</si>
  <si>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</si>
  <si>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</si>
  <si>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</si>
  <si>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</si>
  <si>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</si>
  <si>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</si>
  <si>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</si>
  <si>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</si>
  <si>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</si>
  <si>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</si>
  <si>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</si>
  <si>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</si>
  <si>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</si>
  <si>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</si>
  <si>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</si>
  <si>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</si>
  <si>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</si>
  <si>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</si>
  <si>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</si>
  <si>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</si>
  <si>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</si>
  <si>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</si>
  <si>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</si>
  <si>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</si>
  <si>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</si>
  <si>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</si>
  <si>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</si>
  <si>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</si>
  <si>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</si>
  <si>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</si>
  <si>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</si>
  <si>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</si>
  <si>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</si>
  <si>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</si>
  <si>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</si>
  <si>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</si>
  <si>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</si>
  <si>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</si>
  <si>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</si>
  <si>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</si>
  <si>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</si>
  <si>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</si>
  <si>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</si>
  <si>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</si>
  <si>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</si>
  <si>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</si>
  <si>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</si>
  <si>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</si>
  <si>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</si>
  <si>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</si>
  <si>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</si>
  <si>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</si>
  <si>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</si>
  <si>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</si>
  <si>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</si>
  <si>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</si>
  <si>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</si>
  <si>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</si>
  <si>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</si>
  <si>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</si>
  <si>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</si>
  <si>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</si>
  <si>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</si>
  <si>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</si>
  <si>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</si>
  <si>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</si>
  <si>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</si>
  <si>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</si>
  <si>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</si>
  <si>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</si>
  <si>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</si>
  <si>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</si>
  <si>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</si>
  <si>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</si>
  <si>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</si>
  <si>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</si>
  <si>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</si>
  <si>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</si>
  <si>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</si>
  <si>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</si>
  <si>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</si>
  <si>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</si>
  <si>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</si>
  <si>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</si>
  <si>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</si>
  <si>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</si>
  <si>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</si>
  <si>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</si>
  <si>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</si>
  <si>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</si>
  <si>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</si>
  <si>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</si>
  <si>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</si>
  <si>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</si>
  <si>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</si>
  <si>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</si>
  <si>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</si>
  <si>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</si>
  <si>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</si>
  <si>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</si>
  <si>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</si>
  <si>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</si>
  <si>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</si>
  <si>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</si>
  <si>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</si>
  <si>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</si>
  <si>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</si>
  <si>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</si>
  <si>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</si>
  <si>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</si>
  <si>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</si>
  <si>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</si>
  <si>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</si>
  <si>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</si>
  <si>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</si>
  <si>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</si>
  <si>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</si>
  <si>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</si>
  <si>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</si>
  <si>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</si>
  <si>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</si>
  <si>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</si>
  <si>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</si>
  <si>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</si>
  <si>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</si>
  <si>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</si>
  <si>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</si>
  <si>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</si>
  <si>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</si>
  <si>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</si>
  <si>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</si>
  <si>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</si>
  <si>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</si>
  <si>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</si>
  <si>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</si>
  <si>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</si>
  <si>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</si>
  <si>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</si>
  <si>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</si>
  <si>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</si>
  <si>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</si>
  <si>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</si>
  <si>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</si>
  <si>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</si>
  <si>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</si>
  <si>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</si>
  <si>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</si>
  <si>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</si>
  <si>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</si>
  <si>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</si>
  <si>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</si>
  <si>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</si>
  <si>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</si>
  <si>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</si>
  <si>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</si>
  <si>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</si>
  <si>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</si>
  <si>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</si>
  <si>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</si>
  <si>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</si>
  <si>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</si>
  <si>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</si>
  <si>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</si>
  <si>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</si>
  <si>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</si>
  <si>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</si>
  <si>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</si>
  <si>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</si>
  <si>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</si>
  <si>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</si>
  <si>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</si>
  <si>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</si>
  <si>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</si>
  <si>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</si>
  <si>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</si>
  <si>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</si>
  <si>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</si>
  <si>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</si>
  <si>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</si>
  <si>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</si>
  <si>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</si>
  <si>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</si>
  <si>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</si>
  <si>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</si>
  <si>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</si>
  <si>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</si>
  <si>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</si>
  <si>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</si>
  <si>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</si>
  <si>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</si>
  <si>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</si>
  <si>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</si>
  <si>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</si>
  <si>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</si>
  <si>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</si>
  <si>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</si>
  <si>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</si>
  <si>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</si>
  <si>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</si>
  <si>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</si>
  <si>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</si>
  <si>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</si>
  <si>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</si>
  <si>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</si>
  <si>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</si>
  <si>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</si>
  <si>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</si>
  <si>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</si>
  <si>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</si>
  <si>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</si>
  <si>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</si>
  <si>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</si>
  <si>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</si>
  <si>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</si>
  <si>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</si>
  <si>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</si>
  <si>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</si>
  <si>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</si>
  <si>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</si>
  <si>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</si>
  <si>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</si>
  <si>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</si>
  <si>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</si>
  <si>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</si>
  <si>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</si>
  <si>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</si>
  <si>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</si>
  <si>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</si>
  <si>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</si>
  <si>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</si>
  <si>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</si>
  <si>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</si>
  <si>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</si>
  <si>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</si>
  <si>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</si>
  <si>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</si>
  <si>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</si>
  <si>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</si>
  <si>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</si>
  <si>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</si>
  <si>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</si>
  <si>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</si>
  <si>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</si>
  <si>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</si>
  <si>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</si>
  <si>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</si>
  <si>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</si>
  <si>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</si>
  <si>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</si>
  <si>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</si>
  <si>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</si>
  <si>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</si>
  <si>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</si>
  <si>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</si>
  <si>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</si>
  <si>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</si>
  <si>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</si>
  <si>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</si>
  <si>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</si>
  <si>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</si>
  <si>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</si>
  <si>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</si>
  <si>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</si>
  <si>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</si>
  <si>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</si>
  <si>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</si>
  <si>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</si>
  <si>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</si>
  <si>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</si>
  <si>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</si>
  <si>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</si>
  <si>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</si>
  <si>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</si>
  <si>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</si>
  <si>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</si>
  <si>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</si>
  <si>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</si>
  <si>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</si>
  <si>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</si>
  <si>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</si>
  <si>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</si>
  <si>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</si>
  <si>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</si>
  <si>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</si>
  <si>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</si>
  <si>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</si>
  <si>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</si>
  <si>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</si>
  <si>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</si>
  <si>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</si>
  <si>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</si>
  <si>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</si>
  <si>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</si>
  <si>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</si>
  <si>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</si>
  <si>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</si>
  <si>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</si>
  <si>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</si>
  <si>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</si>
  <si>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</si>
  <si>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</si>
  <si>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</si>
  <si>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</si>
  <si>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</si>
  <si>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</si>
  <si>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</si>
  <si>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</si>
  <si>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</si>
  <si>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</si>
  <si>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</si>
  <si>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</si>
  <si>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</si>
  <si>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</si>
  <si>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</si>
  <si>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</si>
  <si>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</si>
  <si>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</si>
  <si>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</si>
  <si>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</si>
  <si>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</si>
  <si>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</si>
  <si>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</si>
  <si>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</si>
  <si>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</si>
  <si>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</si>
  <si>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</si>
  <si>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</si>
  <si>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</si>
  <si>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</si>
  <si>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</si>
  <si>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</si>
  <si>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</si>
  <si>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</si>
  <si>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</si>
  <si>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</si>
  <si>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</si>
  <si>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</si>
  <si>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</si>
  <si>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</si>
  <si>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</si>
  <si>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</si>
  <si>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</si>
  <si>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</si>
  <si>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</si>
  <si>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</si>
  <si>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</si>
  <si>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</si>
  <si>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</si>
  <si>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</si>
  <si>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</si>
  <si>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</si>
  <si>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</si>
  <si>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</si>
  <si>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</si>
  <si>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</si>
  <si>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</si>
  <si>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</si>
  <si>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</si>
  <si>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</si>
  <si>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</si>
  <si>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</si>
  <si>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</si>
  <si>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</si>
  <si>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</si>
  <si>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</si>
  <si>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</si>
  <si>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</si>
  <si>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</si>
  <si>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</si>
  <si>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</si>
  <si>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</si>
  <si>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</si>
  <si>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</si>
  <si>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</si>
  <si>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</si>
  <si>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</si>
  <si>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</si>
  <si>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</si>
  <si>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</si>
  <si>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</si>
  <si>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</si>
  <si>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</si>
  <si>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</si>
  <si>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</si>
  <si>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</si>
  <si>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</si>
  <si>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</si>
  <si>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</si>
  <si>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</si>
  <si>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</si>
  <si>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</si>
  <si>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</si>
  <si>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</si>
  <si>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</si>
  <si>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</si>
  <si>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</si>
  <si>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</si>
  <si>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</si>
  <si>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</si>
  <si>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</si>
  <si>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</si>
  <si>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</si>
  <si>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</si>
  <si>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</si>
  <si>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</si>
  <si>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</si>
  <si>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</si>
  <si>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</si>
  <si>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</si>
  <si>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</si>
  <si>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</si>
  <si>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</si>
  <si>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</si>
  <si>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</si>
  <si>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</si>
  <si>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</si>
  <si>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</si>
  <si>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</si>
  <si>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</si>
  <si>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</si>
  <si>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</si>
  <si>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</si>
  <si>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</si>
  <si>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</si>
  <si>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</si>
  <si>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</si>
  <si>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</si>
  <si>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</si>
  <si>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</si>
  <si>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</si>
  <si>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</si>
  <si>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</si>
  <si>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</si>
  <si>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</si>
  <si>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</si>
  <si>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</si>
  <si>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</si>
  <si>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</si>
  <si>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</si>
  <si>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</si>
  <si>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</si>
  <si>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</si>
  <si>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</si>
  <si>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</si>
  <si>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</si>
  <si>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</si>
  <si>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</si>
  <si>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</si>
  <si>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</si>
  <si>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</si>
  <si>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</si>
  <si>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</si>
  <si>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</si>
  <si>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</si>
  <si>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</si>
  <si>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</si>
  <si>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</si>
  <si>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</si>
  <si>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</si>
  <si>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</si>
  <si>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</si>
  <si>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</si>
  <si>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</si>
  <si>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</si>
  <si>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</si>
  <si>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</si>
  <si>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</si>
  <si>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</si>
  <si>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</si>
  <si>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</si>
  <si>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</si>
  <si>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</si>
  <si>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</si>
  <si>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</si>
  <si>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</si>
  <si>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</si>
  <si>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</si>
  <si>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</si>
  <si>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</si>
  <si>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</si>
  <si>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</si>
  <si>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</si>
  <si>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</si>
  <si>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</si>
  <si>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</si>
  <si>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</si>
  <si>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</si>
  <si>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</si>
  <si>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</si>
  <si>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</si>
  <si>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</si>
  <si>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</si>
  <si>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</si>
  <si>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</si>
  <si>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</si>
  <si>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</si>
  <si>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</si>
  <si>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</si>
  <si>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</si>
  <si>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</si>
  <si>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</si>
  <si>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</si>
  <si>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</si>
  <si>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</si>
  <si>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</si>
  <si>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</si>
  <si>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</si>
  <si>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</si>
  <si>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</si>
  <si>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</si>
  <si>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</si>
  <si>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</si>
  <si>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</si>
  <si>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</si>
  <si>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</si>
  <si>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</si>
  <si>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</si>
  <si>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</si>
  <si>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</si>
  <si>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</si>
  <si>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</si>
  <si>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</si>
  <si>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</si>
  <si>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</si>
  <si>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</si>
  <si>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</si>
  <si>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</si>
  <si>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</si>
  <si>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</si>
  <si>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</si>
  <si>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</si>
  <si>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</si>
  <si>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</si>
  <si>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</si>
  <si>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</si>
  <si>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</si>
  <si>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</si>
  <si>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</si>
  <si>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</si>
  <si>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</si>
  <si>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</si>
  <si>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</si>
  <si>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</si>
  <si>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</si>
  <si>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</si>
  <si>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</si>
  <si>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</si>
  <si>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</si>
  <si>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</si>
  <si>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</si>
  <si>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</si>
  <si>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</si>
  <si>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</si>
  <si>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</si>
  <si>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</si>
  <si>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</si>
  <si>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</si>
  <si>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</si>
  <si>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</si>
  <si>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</si>
  <si>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</si>
  <si>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</si>
  <si>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</si>
  <si>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</si>
  <si>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</si>
  <si>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</si>
  <si>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</si>
  <si>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</si>
  <si>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</si>
  <si>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</si>
  <si>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</si>
  <si>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</si>
  <si>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</si>
  <si>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</si>
  <si>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</si>
  <si>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</si>
  <si>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</si>
  <si>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</si>
  <si>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</si>
  <si>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</si>
  <si>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</si>
  <si>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</si>
  <si>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</si>
  <si>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</si>
  <si>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</si>
  <si>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</si>
  <si>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</si>
  <si>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</si>
  <si>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</si>
  <si>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</si>
  <si>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</si>
  <si>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</si>
  <si>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</si>
  <si>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</si>
  <si>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</si>
  <si>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</si>
  <si>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</si>
  <si>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</si>
  <si>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</si>
  <si>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</si>
  <si>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</si>
  <si>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</si>
  <si>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</si>
  <si>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</si>
  <si>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</si>
  <si>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</si>
  <si>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</si>
  <si>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</si>
  <si>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</si>
  <si>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</si>
  <si>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</si>
  <si>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</si>
  <si>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</si>
  <si>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</si>
  <si>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</si>
  <si>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</si>
  <si>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</si>
  <si>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</si>
  <si>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</si>
  <si>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</si>
  <si>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</si>
  <si>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</si>
  <si>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</si>
  <si>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</si>
  <si>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</si>
  <si>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</si>
  <si>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</si>
  <si>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</si>
  <si>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</si>
  <si>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</si>
  <si>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</si>
  <si>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</si>
  <si>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</si>
  <si>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</si>
  <si>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</si>
  <si>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</si>
  <si>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</si>
  <si>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</si>
  <si>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</si>
  <si>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</si>
  <si>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</si>
  <si>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</si>
  <si>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</si>
  <si>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</si>
  <si>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</si>
  <si>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</si>
  <si>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</si>
  <si>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</si>
  <si>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</si>
  <si>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</si>
  <si>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</si>
  <si>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</si>
  <si>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</si>
  <si>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</si>
  <si>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</si>
  <si>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</si>
  <si>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</si>
  <si>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</si>
  <si>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</si>
  <si>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</si>
  <si>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</si>
  <si>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</si>
  <si>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</si>
  <si>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</si>
  <si>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</si>
  <si>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</si>
  <si>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</si>
  <si>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</si>
  <si>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</si>
  <si>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</si>
  <si>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</si>
  <si>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</si>
  <si>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</si>
  <si>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</si>
  <si>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</si>
  <si>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</si>
  <si>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</si>
  <si>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</si>
  <si>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</si>
  <si>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</si>
  <si>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</si>
  <si>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</si>
  <si>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</si>
  <si>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</si>
  <si>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</si>
  <si>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</si>
  <si>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</si>
  <si>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</si>
  <si>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</si>
  <si>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</si>
  <si>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</si>
  <si>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</si>
  <si>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</si>
  <si>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</si>
  <si>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</si>
  <si>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</si>
  <si>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</si>
  <si>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</si>
  <si>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</si>
  <si>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</si>
  <si>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</si>
  <si>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</si>
  <si>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</si>
  <si>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</si>
  <si>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</si>
  <si>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</si>
  <si>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</si>
  <si>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</si>
  <si>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</si>
  <si>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</si>
  <si>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</si>
  <si>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</si>
  <si>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</si>
  <si>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</si>
  <si>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</si>
  <si>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</si>
  <si>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</si>
  <si>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</si>
  <si>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</si>
  <si>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</si>
  <si>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</si>
  <si>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</si>
  <si>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</si>
  <si>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</si>
  <si>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</si>
  <si>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</si>
  <si>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</si>
  <si>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</si>
  <si>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</si>
  <si>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</si>
  <si>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</si>
  <si>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</si>
  <si>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</si>
  <si>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</si>
  <si>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</si>
  <si>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</si>
  <si>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</si>
  <si>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</si>
  <si>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</si>
  <si>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</si>
  <si>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</si>
  <si>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</si>
  <si>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</si>
  <si>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</si>
  <si>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</si>
  <si>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</si>
  <si>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</si>
  <si>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</si>
  <si>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</si>
  <si>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</si>
  <si>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</si>
  <si>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</si>
  <si>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</si>
  <si>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</si>
  <si>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</si>
  <si>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</si>
  <si>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</si>
  <si>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</si>
  <si>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</si>
  <si>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</si>
  <si>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</si>
  <si>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</si>
  <si>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</si>
  <si>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</si>
  <si>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</si>
  <si>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</si>
  <si>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</si>
  <si>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</si>
  <si>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</si>
  <si>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</si>
  <si>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</si>
  <si>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</si>
  <si>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</si>
  <si>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</si>
  <si>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</si>
  <si>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</si>
  <si>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</si>
  <si>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</si>
  <si>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</si>
  <si>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</si>
  <si>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</si>
  <si>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</si>
  <si>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</si>
  <si>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</si>
  <si>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</si>
  <si>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</si>
  <si>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</si>
  <si>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</si>
  <si>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</si>
  <si>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</si>
  <si>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</si>
  <si>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</si>
  <si>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</si>
  <si>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</si>
  <si>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</si>
  <si>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</si>
  <si>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</si>
  <si>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</si>
  <si>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</si>
  <si>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</si>
  <si>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</si>
  <si>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</si>
  <si>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</si>
  <si>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</si>
  <si>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</si>
  <si>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</si>
  <si>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</si>
  <si>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</si>
  <si>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</si>
  <si>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</si>
  <si>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</si>
  <si>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</si>
  <si>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</si>
  <si>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</si>
  <si>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</si>
  <si>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</si>
  <si>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</si>
  <si>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</si>
  <si>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</si>
  <si>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</si>
  <si>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</si>
  <si>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</si>
  <si>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</si>
  <si>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</si>
  <si>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</si>
  <si>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</si>
  <si>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</si>
  <si>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</si>
  <si>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</si>
  <si>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</si>
  <si>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</si>
  <si>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</si>
  <si>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</si>
  <si>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</si>
  <si>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</si>
  <si>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</si>
  <si>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</si>
  <si>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</si>
  <si>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</si>
  <si>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</si>
  <si>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</si>
  <si>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</si>
  <si>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</si>
  <si>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</si>
  <si>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</si>
  <si>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</si>
  <si>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</si>
  <si>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</si>
  <si>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</si>
  <si>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</si>
  <si>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</si>
  <si>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</si>
  <si>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</si>
  <si>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</si>
  <si>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</si>
  <si>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</si>
  <si>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</si>
  <si>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</si>
  <si>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</si>
  <si>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</si>
  <si>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</si>
  <si>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</si>
  <si>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</si>
  <si>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</si>
  <si>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</si>
  <si>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</si>
  <si>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</si>
  <si>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</si>
  <si>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</si>
  <si>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</si>
  <si>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</si>
  <si>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</si>
  <si>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</si>
  <si>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</si>
  <si>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</si>
  <si>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</si>
  <si>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</si>
  <si>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</si>
  <si>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</si>
  <si>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</si>
  <si>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</si>
  <si>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</si>
  <si>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</si>
  <si>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</si>
  <si>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</si>
  <si>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</si>
  <si>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</si>
  <si>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</si>
  <si>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</si>
  <si>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</si>
  <si>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</si>
  <si>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</si>
  <si>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</si>
  <si>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</si>
  <si>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</si>
  <si>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</si>
  <si>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</si>
  <si>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</si>
  <si>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</si>
  <si>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</si>
  <si>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</si>
  <si>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</si>
  <si>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</si>
  <si>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</si>
  <si>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</si>
  <si>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</si>
  <si>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</si>
  <si>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</si>
  <si>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</si>
  <si>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</si>
  <si>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</si>
  <si>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</si>
  <si>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</si>
  <si>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</si>
  <si>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</si>
  <si>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</si>
  <si>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</si>
  <si>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</si>
  <si>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</si>
  <si>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</si>
  <si>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</si>
  <si>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</si>
  <si>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</si>
  <si>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</si>
  <si>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</si>
  <si>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</si>
  <si>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</si>
  <si>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</si>
  <si>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</si>
  <si>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</si>
  <si>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</si>
  <si>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</si>
  <si>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</si>
  <si>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</si>
  <si>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</si>
  <si>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</si>
  <si>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</si>
  <si>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</si>
  <si>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</si>
  <si>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</si>
  <si>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</si>
  <si>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</si>
  <si>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</si>
  <si>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</si>
  <si>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</si>
  <si>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</si>
  <si>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</si>
  <si>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</si>
  <si>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</si>
  <si>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</si>
  <si>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</si>
  <si>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</si>
  <si>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</si>
  <si>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</si>
  <si>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</si>
  <si>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</si>
  <si>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</si>
  <si>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</si>
  <si>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</si>
  <si>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</si>
  <si>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</si>
  <si>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</si>
  <si>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</si>
  <si>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</si>
  <si>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</si>
  <si>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</si>
  <si>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</si>
  <si>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</si>
  <si>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</si>
  <si>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</si>
  <si>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</si>
  <si>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</si>
  <si>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</si>
  <si>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</si>
  <si>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</si>
  <si>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</si>
  <si>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</si>
  <si>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</si>
  <si>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</si>
  <si>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</si>
  <si>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</si>
  <si>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</si>
  <si>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</si>
  <si>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</si>
  <si>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</si>
  <si>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</si>
  <si>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</si>
  <si>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</si>
  <si>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</si>
  <si>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</si>
  <si>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</si>
  <si>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</si>
  <si>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</si>
  <si>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</si>
  <si>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</si>
  <si>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</si>
  <si>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</si>
  <si>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</si>
  <si>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</si>
  <si>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</si>
  <si>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</si>
  <si>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</si>
  <si>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</si>
  <si>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</si>
  <si>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</si>
  <si>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</si>
  <si>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</si>
  <si>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</si>
  <si>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</si>
  <si>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</si>
  <si>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</si>
  <si>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</si>
  <si>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</si>
  <si>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</si>
  <si>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</si>
  <si>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</si>
  <si>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</si>
  <si>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</si>
  <si>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</si>
  <si>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</si>
  <si>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</si>
  <si>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</si>
  <si>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</si>
  <si>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</si>
  <si>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</si>
  <si>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</si>
  <si>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</si>
  <si>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</si>
  <si>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</si>
  <si>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</si>
  <si>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</si>
  <si>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</si>
  <si>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</si>
  <si>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</si>
  <si>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</si>
  <si>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</si>
  <si>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</si>
  <si>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</si>
  <si>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</si>
  <si>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</si>
  <si>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</si>
  <si>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</si>
  <si>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</si>
  <si>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</si>
  <si>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</si>
  <si>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</si>
  <si>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</si>
  <si>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</si>
  <si>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</si>
  <si>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</si>
  <si>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</si>
  <si>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</si>
  <si>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</si>
  <si>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</si>
  <si>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</si>
  <si>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</si>
  <si>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</si>
  <si>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</si>
  <si>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</si>
  <si>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</si>
  <si>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</si>
  <si>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</si>
  <si>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</si>
  <si>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</si>
  <si>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</si>
  <si>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</si>
  <si>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</si>
  <si>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</si>
  <si>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</si>
  <si>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</si>
  <si>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</si>
  <si>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</si>
  <si>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</si>
  <si>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</si>
  <si>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</si>
  <si>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</si>
  <si>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</si>
  <si>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</si>
  <si>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</si>
  <si>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</si>
  <si>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</si>
  <si>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</si>
  <si>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</si>
  <si>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</si>
  <si>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</si>
  <si>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</si>
  <si>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</si>
  <si>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</si>
  <si>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</si>
  <si>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</si>
  <si>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</si>
  <si>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</si>
  <si>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</si>
  <si>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</si>
  <si>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</si>
  <si>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</si>
  <si>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</si>
  <si>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</si>
  <si>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</si>
  <si>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</si>
  <si>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</si>
  <si>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</si>
  <si>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</si>
  <si>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</si>
  <si>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</si>
  <si>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</si>
  <si>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</si>
  <si>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</si>
  <si>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</si>
  <si>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</si>
  <si>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</si>
  <si>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</si>
  <si>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</si>
  <si>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</si>
  <si>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</si>
  <si>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</si>
  <si>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</si>
  <si>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</si>
  <si>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</si>
  <si>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</si>
  <si>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</si>
  <si>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</si>
  <si>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</si>
  <si>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</si>
  <si>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</si>
  <si>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</si>
  <si>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</si>
  <si>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</si>
  <si>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</si>
  <si>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</si>
  <si>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</si>
  <si>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</si>
  <si>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</si>
  <si>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</si>
  <si>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</si>
  <si>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</si>
  <si>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</si>
  <si>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</si>
  <si>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</si>
  <si>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</si>
  <si>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</si>
  <si>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</si>
  <si>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</si>
  <si>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</si>
  <si>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</si>
  <si>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</si>
  <si>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</si>
  <si>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</si>
  <si>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</si>
  <si>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</si>
  <si>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</si>
  <si>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</si>
  <si>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</si>
  <si>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</si>
  <si>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</si>
  <si>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</si>
  <si>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</si>
  <si>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</si>
  <si>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</si>
  <si>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</si>
  <si>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</si>
  <si>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</si>
  <si>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</si>
  <si>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</si>
  <si>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</si>
  <si>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</si>
  <si>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</si>
  <si>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</si>
  <si>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</si>
  <si>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</si>
  <si>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</si>
  <si>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</si>
  <si>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</si>
  <si>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</si>
  <si>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</si>
  <si>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</si>
  <si>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</si>
  <si>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</si>
  <si>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</si>
  <si>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</si>
  <si>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</si>
  <si>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</si>
  <si>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</si>
  <si>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</si>
  <si>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</si>
  <si>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</si>
  <si>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</si>
  <si>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</si>
  <si>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</si>
  <si>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</si>
  <si>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</si>
  <si>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</si>
  <si>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</si>
  <si>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</si>
  <si>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</si>
  <si>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</si>
  <si>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</si>
  <si>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</si>
  <si>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</si>
  <si>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</si>
  <si>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</si>
  <si>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</si>
  <si>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</si>
  <si>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</si>
  <si>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</si>
  <si>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</si>
  <si>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</si>
  <si>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</si>
  <si>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</si>
  <si>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</si>
  <si>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</si>
  <si>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</si>
  <si>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</si>
  <si>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</si>
  <si>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</si>
  <si>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</si>
  <si>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</si>
  <si>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</si>
  <si>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</si>
  <si>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</si>
  <si>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</si>
  <si>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</si>
  <si>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</si>
  <si>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</si>
  <si>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</si>
  <si>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</si>
  <si>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</si>
  <si>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</si>
  <si>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</si>
  <si>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</si>
  <si>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</si>
  <si>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</si>
  <si>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</si>
  <si>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</si>
  <si>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</si>
  <si>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</si>
  <si>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</si>
  <si>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</si>
  <si>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</si>
  <si>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</si>
  <si>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</si>
  <si>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</si>
  <si>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</si>
  <si>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</si>
  <si>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</si>
  <si>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</si>
  <si>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</si>
  <si>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</si>
  <si>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</si>
  <si>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</si>
  <si>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</si>
  <si>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</si>
  <si>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</si>
  <si>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</si>
  <si>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</si>
  <si>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</si>
  <si>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</si>
  <si>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</si>
  <si>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</si>
  <si>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</si>
  <si>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</si>
  <si>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</si>
  <si>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</si>
  <si>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</si>
  <si>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</si>
  <si>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</si>
  <si>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</si>
  <si>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</si>
  <si>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</si>
  <si>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</si>
  <si>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</si>
  <si>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</si>
  <si>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</si>
  <si>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</si>
  <si>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</si>
  <si>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</si>
  <si>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</si>
  <si>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</si>
  <si>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</si>
  <si>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</si>
  <si>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</si>
  <si>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</si>
  <si>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</si>
  <si>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</si>
  <si>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</si>
  <si>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</si>
  <si>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</si>
  <si>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</si>
  <si>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</si>
  <si>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</si>
  <si>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</si>
  <si>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</si>
  <si>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</si>
  <si>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</si>
  <si>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</si>
  <si>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</si>
  <si>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</si>
  <si>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</si>
  <si>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</si>
  <si>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</si>
  <si>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</si>
  <si>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</si>
  <si>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</si>
  <si>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</si>
  <si>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</si>
  <si>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</si>
  <si>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</si>
  <si>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</si>
  <si>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</si>
  <si>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</si>
  <si>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</si>
  <si>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</si>
  <si>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</si>
  <si>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</si>
  <si>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</si>
  <si>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</si>
  <si>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</si>
  <si>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</si>
  <si>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</si>
  <si>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</si>
  <si>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</si>
  <si>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</si>
  <si>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</si>
  <si>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</si>
  <si>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</si>
  <si>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</si>
  <si>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</si>
  <si>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</si>
  <si>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</si>
  <si>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</si>
  <si>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</si>
  <si>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</si>
  <si>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</si>
  <si>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</si>
  <si>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</si>
  <si>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</si>
  <si>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</si>
  <si>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</si>
  <si>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</si>
  <si>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</si>
  <si>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</si>
  <si>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</si>
  <si>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</si>
  <si>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</si>
  <si>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</si>
  <si>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</si>
  <si>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</si>
  <si>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</si>
  <si>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</si>
  <si>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</si>
  <si>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</si>
  <si>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</si>
  <si>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</si>
  <si>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</si>
  <si>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</si>
  <si>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</si>
  <si>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</si>
  <si>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</si>
  <si>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</si>
  <si>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</si>
  <si>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</si>
  <si>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</si>
  <si>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</si>
  <si>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</si>
  <si>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</si>
  <si>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</si>
  <si>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</si>
  <si>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</si>
  <si>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</si>
  <si>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</si>
  <si>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</si>
  <si>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</si>
  <si>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</si>
  <si>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</si>
  <si>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</si>
  <si>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</si>
  <si>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</si>
  <si>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</si>
  <si>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</si>
  <si>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</si>
  <si>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</si>
  <si>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</si>
  <si>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</si>
  <si>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</si>
  <si>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</si>
  <si>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</si>
  <si>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</si>
  <si>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</si>
  <si>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</si>
  <si>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</si>
  <si>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</si>
  <si>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</si>
  <si>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</si>
  <si>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</si>
  <si>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</si>
  <si>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</si>
  <si>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</si>
  <si>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</si>
  <si>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</si>
  <si>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</si>
  <si>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</si>
  <si>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</si>
  <si>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</si>
  <si>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</si>
  <si>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</si>
  <si>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</si>
  <si>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</si>
  <si>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</si>
  <si>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</si>
  <si>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</si>
  <si>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</si>
  <si>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</si>
  <si>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</si>
  <si>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</si>
  <si>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</si>
  <si>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</si>
  <si>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</si>
  <si>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</si>
  <si>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</si>
  <si>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</si>
  <si>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</si>
  <si>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</si>
  <si>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</si>
  <si>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</si>
  <si>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</si>
  <si>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</si>
  <si>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</si>
  <si>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</si>
  <si>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</si>
  <si>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</si>
  <si>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</si>
  <si>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</si>
  <si>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</si>
  <si>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</si>
  <si>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</si>
  <si>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</si>
  <si>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</si>
  <si>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</si>
  <si>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</si>
  <si>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</si>
  <si>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</si>
  <si>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</si>
  <si>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</si>
  <si>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</si>
  <si>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</si>
  <si>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</si>
  <si>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</si>
  <si>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</si>
  <si>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</si>
  <si>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</si>
  <si>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</si>
  <si>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</si>
  <si>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</si>
  <si>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</si>
  <si>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</si>
  <si>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</si>
  <si>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</si>
  <si>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</si>
  <si>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</si>
  <si>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</si>
  <si>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</si>
  <si>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</si>
  <si>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</si>
  <si>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</si>
  <si>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</si>
  <si>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</si>
  <si>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</si>
  <si>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</si>
  <si>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</si>
  <si>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</si>
  <si>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</si>
  <si>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</si>
  <si>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</si>
  <si>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</si>
  <si>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</si>
  <si>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</si>
  <si>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</si>
  <si>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</si>
  <si>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</si>
  <si>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</si>
  <si>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</si>
  <si>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</si>
  <si>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</si>
  <si>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</si>
  <si>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</si>
  <si>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</si>
  <si>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</si>
  <si>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</si>
  <si>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</si>
  <si>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</si>
  <si>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</si>
  <si>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</si>
  <si>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</si>
  <si>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</si>
  <si>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</si>
  <si>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</si>
  <si>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</si>
  <si>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</si>
  <si>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</si>
  <si>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</si>
  <si>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</si>
  <si>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</si>
  <si>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</si>
  <si>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</si>
  <si>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</si>
  <si>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</si>
  <si>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</si>
  <si>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</si>
  <si>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</si>
  <si>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</si>
  <si>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</si>
  <si>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</si>
  <si>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</si>
  <si>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</si>
  <si>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</si>
  <si>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</si>
  <si>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</si>
  <si>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</si>
  <si>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</si>
  <si>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</si>
  <si>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</si>
  <si>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</si>
  <si>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</si>
  <si>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</si>
  <si>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</si>
  <si>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</si>
  <si>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</si>
  <si>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</si>
  <si>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</si>
  <si>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</si>
  <si>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</si>
  <si>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</si>
  <si>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</si>
  <si>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</si>
  <si>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</si>
  <si>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</si>
  <si>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</si>
  <si>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</si>
  <si>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</si>
  <si>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</si>
  <si>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</si>
  <si>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</si>
  <si>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</si>
  <si>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</si>
  <si>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</si>
  <si>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</si>
  <si>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</si>
  <si>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</si>
  <si>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</si>
  <si>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</si>
  <si>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</si>
  <si>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</si>
  <si>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</si>
  <si>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</si>
  <si>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</si>
  <si>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</si>
  <si>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</si>
  <si>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</si>
  <si>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</si>
  <si>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</si>
  <si>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</si>
  <si>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</si>
  <si>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</si>
  <si>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</si>
  <si>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</si>
  <si>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</si>
  <si>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</si>
  <si>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</si>
  <si>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</si>
  <si>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</si>
  <si>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</si>
  <si>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</si>
  <si>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</si>
  <si>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</si>
  <si>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</si>
  <si>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</si>
  <si>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</si>
  <si>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</si>
  <si>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</si>
  <si>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</si>
  <si>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</si>
  <si>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</si>
  <si>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</si>
  <si>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</si>
  <si>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</si>
  <si>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</si>
  <si>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</si>
  <si>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</si>
  <si>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</si>
  <si>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</si>
  <si>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</si>
  <si>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</si>
  <si>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</si>
  <si>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</si>
  <si>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</si>
  <si>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</si>
  <si>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</si>
  <si>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</si>
  <si>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</si>
  <si>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</si>
  <si>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</si>
  <si>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</si>
  <si>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</si>
  <si>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</si>
  <si>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</si>
  <si>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</si>
  <si>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</si>
  <si>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</si>
  <si>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</si>
  <si>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</si>
  <si>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</si>
  <si>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</si>
  <si>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</si>
  <si>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</si>
  <si>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</si>
  <si>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</si>
  <si>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</si>
  <si>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</si>
  <si>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</si>
  <si>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</si>
  <si>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</si>
  <si>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</si>
  <si>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</si>
  <si>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</si>
  <si>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</si>
  <si>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</si>
  <si>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</si>
  <si>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</si>
  <si>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</si>
  <si>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</si>
  <si>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</si>
  <si>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</si>
  <si>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</si>
  <si>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</si>
  <si>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</si>
  <si>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</si>
  <si>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</si>
  <si>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</si>
  <si>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</si>
  <si>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</si>
  <si>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</si>
  <si>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</si>
  <si>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</si>
  <si>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</si>
  <si>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</si>
  <si>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</si>
  <si>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</si>
  <si>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</si>
  <si>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</si>
  <si>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</si>
  <si>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</si>
  <si>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</si>
  <si>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</si>
  <si>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</si>
  <si>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</si>
  <si>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</si>
  <si>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</si>
  <si>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</si>
  <si>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</si>
  <si>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</si>
  <si>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</si>
  <si>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</si>
  <si>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</si>
  <si>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</si>
  <si>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</si>
  <si>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</si>
  <si>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</si>
  <si>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</si>
  <si>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</si>
  <si>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</si>
  <si>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</si>
  <si>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</si>
  <si>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</si>
  <si>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</si>
  <si>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</si>
  <si>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</si>
  <si>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</si>
  <si>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</si>
  <si>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</si>
  <si>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</si>
  <si>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</si>
  <si>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</si>
  <si>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</si>
  <si>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</si>
  <si>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</si>
  <si>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</si>
  <si>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</si>
  <si>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</si>
  <si>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</si>
  <si>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</si>
  <si>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</si>
  <si>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</si>
  <si>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</si>
  <si>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</si>
  <si>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</si>
  <si>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</si>
  <si>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</si>
  <si>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</si>
  <si>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</si>
  <si>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</si>
  <si>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</si>
  <si>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</si>
  <si>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</si>
  <si>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</si>
  <si>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</si>
  <si>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</si>
  <si>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</si>
  <si>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</si>
  <si>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</si>
  <si>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</si>
  <si>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</si>
  <si>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</si>
  <si>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</si>
  <si>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</si>
  <si>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</si>
  <si>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</si>
  <si>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</si>
  <si>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</si>
  <si>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</si>
  <si>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</si>
  <si>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</si>
  <si>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</si>
  <si>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</si>
  <si>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</si>
  <si>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</si>
  <si>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</si>
  <si>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</si>
  <si>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</si>
  <si>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</si>
  <si>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</si>
  <si>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</si>
  <si>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</si>
  <si>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</si>
  <si>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</si>
  <si>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</si>
  <si>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</si>
  <si>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</si>
  <si>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</si>
  <si>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</si>
  <si>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</si>
  <si>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</si>
  <si>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</si>
  <si>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</si>
  <si>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</si>
  <si>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</si>
  <si>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</si>
  <si>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</si>
  <si>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</si>
  <si>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</si>
  <si>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</si>
  <si>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</si>
  <si>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</si>
  <si>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</si>
  <si>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</si>
  <si>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</si>
  <si>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</si>
  <si>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</si>
  <si>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</si>
  <si>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</si>
  <si>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</si>
  <si>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</si>
  <si>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</si>
  <si>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</si>
  <si>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</si>
  <si>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</si>
  <si>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</si>
  <si>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</si>
  <si>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</si>
  <si>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</si>
  <si>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</si>
  <si>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</si>
  <si>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</si>
  <si>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</si>
  <si>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</si>
  <si>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</si>
  <si>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</si>
  <si>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</si>
  <si>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</si>
  <si>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</si>
  <si>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</si>
  <si>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</si>
  <si>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</si>
  <si>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</si>
  <si>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</si>
  <si>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</si>
  <si>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</si>
  <si>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</si>
  <si>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</si>
  <si>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</si>
  <si>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</si>
  <si>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</si>
  <si>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</si>
  <si>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</si>
  <si>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</si>
  <si>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</si>
  <si>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</si>
  <si>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</si>
  <si>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</si>
  <si>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</si>
  <si>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</si>
  <si>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</si>
  <si>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</si>
  <si>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</si>
  <si>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</si>
  <si>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</si>
  <si>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</si>
  <si>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</si>
  <si>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</si>
  <si>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</si>
  <si>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</si>
  <si>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</si>
  <si>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</si>
  <si>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</si>
  <si>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</si>
  <si>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</si>
  <si>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</si>
  <si>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</si>
  <si>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</si>
  <si>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</si>
  <si>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</si>
  <si>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</si>
  <si>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</si>
  <si>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</si>
  <si>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</si>
  <si>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</si>
  <si>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</si>
  <si>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</si>
  <si>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</si>
  <si>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</si>
  <si>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</si>
  <si>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</si>
  <si>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</si>
  <si>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</si>
  <si>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</si>
  <si>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</si>
  <si>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</si>
  <si>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</si>
  <si>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</si>
  <si>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</si>
  <si>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</si>
  <si>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</si>
  <si>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</si>
  <si>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</si>
  <si>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</si>
  <si>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</si>
  <si>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</si>
  <si>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</si>
  <si>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</si>
  <si>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</si>
  <si>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</si>
  <si>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</si>
  <si>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</si>
  <si>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</si>
  <si>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</si>
  <si>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</si>
  <si>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</si>
  <si>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</si>
  <si>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</si>
  <si>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</si>
  <si>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</si>
  <si>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</si>
  <si>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</si>
  <si>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</si>
  <si>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</si>
  <si>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</si>
  <si>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</si>
  <si>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</si>
  <si>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</si>
  <si>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</si>
  <si>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</si>
  <si>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</si>
  <si>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</si>
  <si>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</si>
  <si>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</si>
  <si>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</si>
  <si>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</si>
  <si>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</si>
  <si>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</si>
  <si>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</si>
  <si>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</si>
  <si>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</si>
  <si>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</si>
  <si>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</si>
  <si>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</si>
  <si>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</si>
  <si>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</si>
  <si>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</si>
  <si>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</si>
  <si>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</si>
  <si>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</si>
  <si>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</si>
  <si>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</si>
  <si>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</si>
  <si>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</si>
  <si>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</si>
  <si>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</si>
  <si>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</si>
  <si>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</si>
  <si>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</si>
  <si>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</si>
  <si>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</si>
  <si>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</si>
  <si>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</si>
  <si>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</si>
  <si>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</si>
  <si>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</si>
  <si>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</si>
  <si>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</si>
  <si>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</si>
  <si>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</si>
  <si>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</si>
  <si>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</si>
  <si>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</si>
  <si>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</si>
  <si>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</si>
  <si>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</si>
  <si>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</si>
  <si>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</si>
  <si>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</si>
  <si>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</si>
  <si>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</si>
  <si>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</si>
  <si>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</si>
  <si>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</si>
  <si>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</si>
  <si>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</si>
  <si>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</si>
  <si>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</si>
  <si>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</si>
  <si>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</si>
  <si>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</si>
  <si>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</si>
  <si>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</si>
  <si>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</si>
  <si>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</si>
  <si>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</si>
  <si>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</si>
  <si>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</si>
  <si>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</si>
  <si>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</si>
  <si>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</si>
  <si>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</si>
  <si>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</si>
  <si>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</si>
  <si>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</si>
  <si>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</si>
  <si>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</si>
  <si>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</si>
  <si>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</si>
  <si>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</si>
  <si>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</si>
  <si>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</si>
  <si>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</si>
  <si>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</si>
  <si>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</si>
  <si>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</si>
  <si>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</si>
  <si>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</si>
  <si>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</si>
  <si>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</si>
  <si>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</si>
  <si>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</si>
  <si>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</si>
  <si>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</si>
  <si>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</si>
  <si>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</si>
  <si>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</si>
  <si>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</si>
  <si>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</si>
  <si>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</si>
  <si>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</si>
  <si>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</si>
  <si>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</si>
  <si>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</si>
  <si>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</si>
  <si>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</si>
  <si>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</si>
  <si>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</si>
  <si>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</si>
  <si>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</si>
  <si>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</si>
  <si>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</si>
  <si>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</si>
  <si>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</si>
  <si>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</si>
  <si>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</si>
  <si>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</si>
  <si>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</si>
  <si>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</si>
  <si>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</si>
  <si>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</si>
  <si>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</si>
  <si>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</si>
  <si>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</si>
  <si>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</si>
  <si>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</si>
  <si>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</si>
  <si>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</si>
  <si>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</si>
  <si>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</si>
  <si>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</si>
  <si>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</si>
  <si>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</si>
  <si>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</si>
  <si>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</si>
  <si>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</si>
  <si>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</si>
  <si>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</si>
  <si>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</si>
  <si>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</si>
  <si>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</si>
  <si>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</si>
  <si>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</si>
  <si>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</si>
  <si>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</si>
  <si>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</si>
  <si>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</si>
  <si>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</si>
  <si>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</si>
  <si>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</si>
  <si>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</si>
  <si>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</si>
  <si>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</si>
  <si>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</si>
  <si>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</si>
  <si>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</si>
  <si>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</si>
  <si>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</si>
  <si>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</si>
  <si>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</si>
  <si>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</si>
  <si>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</si>
  <si>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</si>
  <si>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</si>
  <si>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</si>
  <si>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</si>
  <si>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</si>
  <si>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</si>
  <si>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</si>
  <si>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</si>
  <si>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</si>
  <si>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</si>
  <si>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</si>
  <si>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</si>
  <si>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</si>
  <si>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</si>
  <si>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</si>
  <si>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</si>
  <si>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</si>
  <si>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</si>
  <si>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</si>
  <si>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</si>
  <si>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</si>
  <si>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</si>
  <si>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</si>
  <si>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</si>
  <si>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</si>
  <si>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</si>
  <si>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</si>
  <si>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</si>
  <si>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</si>
  <si>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</si>
  <si>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</si>
  <si>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</si>
  <si>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</si>
  <si>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</si>
  <si>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</si>
  <si>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</si>
  <si>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</si>
  <si>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</si>
  <si>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</si>
  <si>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</si>
  <si>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</si>
  <si>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</si>
  <si>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</si>
  <si>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</si>
  <si>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</si>
  <si>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</si>
  <si>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</si>
  <si>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</si>
  <si>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</si>
  <si>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</si>
  <si>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</si>
  <si>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</si>
  <si>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</si>
  <si>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</si>
  <si>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</si>
  <si>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</si>
  <si>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</si>
  <si>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</si>
  <si>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</si>
  <si>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</si>
  <si>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</si>
  <si>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</si>
  <si>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</si>
  <si>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</si>
  <si>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</si>
  <si>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</si>
  <si>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</si>
  <si>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</si>
  <si>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</si>
  <si>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</si>
  <si>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</si>
  <si>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</si>
  <si>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</si>
  <si>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</si>
  <si>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</si>
  <si>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</si>
  <si>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</si>
  <si>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</si>
  <si>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</si>
  <si>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</si>
  <si>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</si>
  <si>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</si>
  <si>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</si>
  <si>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</si>
  <si>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</si>
  <si>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</si>
  <si>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</si>
  <si>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</si>
  <si>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</si>
  <si>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</si>
  <si>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</si>
  <si>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</si>
  <si>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</si>
  <si>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</si>
  <si>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</si>
  <si>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</si>
  <si>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</si>
  <si>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</si>
  <si>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</si>
  <si>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</si>
  <si>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</si>
  <si>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</si>
  <si>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</si>
  <si>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</si>
  <si>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</si>
  <si>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</si>
  <si>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</si>
  <si>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</si>
  <si>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</si>
  <si>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</si>
  <si>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</si>
  <si>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</si>
  <si>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</si>
  <si>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</si>
  <si>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</si>
  <si>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</si>
  <si>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</si>
  <si>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</si>
  <si>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</si>
  <si>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</si>
  <si>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</si>
  <si>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</si>
  <si>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</si>
  <si>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</si>
  <si>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</si>
  <si>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</si>
  <si>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</si>
  <si>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</si>
  <si>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</si>
  <si>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</si>
  <si>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</si>
  <si>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</si>
  <si>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</si>
  <si>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</si>
  <si>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</si>
  <si>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</si>
  <si>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</si>
  <si>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</si>
  <si>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</si>
  <si>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</si>
  <si>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</si>
  <si>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</si>
  <si>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</si>
  <si>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</si>
  <si>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</si>
  <si>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</si>
  <si>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</si>
  <si>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</si>
  <si>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</si>
  <si>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</si>
  <si>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</si>
  <si>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</si>
  <si>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</si>
  <si>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</si>
  <si>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</si>
  <si>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</si>
  <si>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</si>
  <si>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</si>
  <si>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</si>
  <si>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</si>
  <si>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</si>
  <si>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</si>
  <si>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</si>
  <si>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</si>
  <si>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</si>
  <si>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</si>
  <si>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</si>
  <si>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</si>
  <si>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</si>
  <si>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</si>
  <si>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</si>
  <si>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</si>
  <si>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</si>
  <si>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</si>
  <si>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</si>
  <si>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</si>
  <si>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</si>
  <si>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</si>
  <si>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</si>
  <si>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</si>
  <si>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</si>
  <si>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</si>
  <si>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</si>
  <si>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</si>
  <si>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</si>
  <si>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</si>
  <si>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</si>
  <si>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</si>
  <si>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</si>
  <si>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</si>
  <si>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</si>
  <si>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</si>
  <si>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</si>
  <si>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</si>
  <si>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</si>
  <si>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</si>
  <si>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</si>
  <si>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</si>
  <si>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</si>
  <si>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</si>
  <si>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</si>
  <si>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</si>
  <si>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</si>
  <si>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</si>
  <si>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</si>
  <si>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</si>
  <si>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</si>
  <si>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</si>
  <si>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</si>
  <si>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</si>
  <si>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</si>
  <si>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</si>
  <si>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</si>
  <si>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</si>
  <si>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</si>
  <si>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</si>
  <si>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</si>
  <si>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</si>
  <si>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</si>
  <si>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</si>
  <si>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</si>
  <si>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</si>
  <si>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</si>
  <si>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</si>
  <si>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</si>
  <si>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</si>
  <si>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</si>
  <si>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</si>
  <si>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</si>
  <si>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</si>
  <si>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</si>
  <si>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</si>
  <si>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</si>
  <si>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</si>
  <si>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</si>
  <si>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</si>
  <si>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</si>
  <si>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</si>
  <si>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</si>
  <si>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</si>
  <si>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</si>
  <si>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</si>
  <si>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</si>
  <si>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</si>
  <si>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</si>
  <si>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</si>
  <si>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</si>
  <si>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</si>
  <si>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</si>
  <si>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</si>
  <si>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</si>
  <si>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</si>
  <si>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</si>
  <si>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</si>
  <si>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</si>
  <si>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</si>
  <si>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</si>
  <si>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</si>
  <si>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</si>
  <si>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</si>
  <si>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</si>
  <si>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</si>
  <si>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</si>
  <si>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</si>
  <si>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</si>
  <si>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</si>
  <si>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</si>
  <si>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</si>
  <si>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</si>
  <si>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</si>
  <si>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</si>
  <si>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</si>
  <si>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</si>
  <si>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</si>
  <si>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</si>
  <si>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</si>
  <si>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</si>
  <si>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</si>
  <si>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</si>
  <si>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</si>
  <si>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</si>
  <si>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</si>
  <si>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</si>
  <si>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</si>
  <si>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</si>
  <si>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</si>
  <si>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</si>
  <si>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</si>
  <si>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</si>
  <si>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</si>
  <si>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</si>
  <si>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</si>
  <si>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</si>
  <si>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</si>
  <si>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</si>
  <si>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</si>
  <si>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</si>
  <si>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</si>
  <si>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</si>
  <si>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</si>
  <si>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</si>
  <si>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</si>
  <si>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</si>
  <si>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</si>
  <si>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</si>
  <si>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</si>
  <si>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</si>
  <si>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</si>
  <si>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</si>
  <si>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</si>
  <si>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</si>
  <si>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</si>
  <si>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</si>
  <si>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</si>
  <si>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</si>
  <si>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</si>
  <si>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</si>
  <si>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</si>
  <si>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</si>
  <si>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</si>
  <si>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</si>
  <si>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</si>
  <si>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</si>
  <si>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</si>
  <si>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</si>
  <si>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</si>
  <si>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</si>
  <si>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</si>
  <si>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</si>
  <si>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</si>
  <si>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</si>
  <si>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</si>
  <si>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</si>
  <si>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</si>
  <si>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</si>
  <si>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</si>
  <si>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</si>
  <si>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</si>
  <si>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</si>
  <si>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</si>
  <si>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</si>
  <si>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</si>
  <si>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</si>
  <si>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</si>
  <si>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</si>
  <si>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</si>
  <si>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</si>
  <si>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</si>
  <si>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</si>
  <si>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</si>
  <si>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</si>
  <si>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</si>
  <si>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</si>
  <si>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</si>
  <si>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</si>
  <si>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</si>
  <si>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</si>
  <si>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</si>
  <si>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</si>
  <si>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</si>
  <si>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</si>
  <si>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</si>
  <si>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</si>
  <si>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</si>
  <si>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</si>
  <si>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</si>
  <si>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</si>
  <si>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</si>
  <si>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</si>
  <si>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</si>
  <si>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</si>
  <si>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</si>
  <si>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</si>
  <si>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</si>
  <si>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</si>
  <si>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</si>
  <si>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</si>
  <si>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</si>
  <si>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</si>
  <si>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</si>
  <si>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</si>
  <si>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</si>
  <si>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</si>
  <si>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</si>
  <si>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</si>
  <si>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</si>
  <si>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</si>
  <si>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</si>
  <si>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</si>
  <si>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</si>
  <si>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</si>
  <si>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</si>
  <si>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</si>
  <si>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</si>
  <si>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</si>
  <si>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</si>
  <si>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</si>
  <si>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</si>
  <si>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</si>
  <si>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</si>
  <si>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</si>
  <si>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</si>
  <si>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</si>
  <si>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</si>
  <si>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</si>
  <si>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</si>
  <si>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</si>
  <si>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</si>
  <si>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</si>
  <si>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</si>
  <si>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</si>
  <si>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</si>
  <si>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</si>
  <si>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</si>
  <si>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</si>
  <si>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</si>
  <si>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</si>
  <si>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</si>
  <si>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</si>
  <si>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</si>
  <si>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</si>
  <si>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</si>
  <si>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</si>
  <si>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</si>
  <si>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</si>
  <si>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</si>
  <si>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</si>
  <si>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</si>
  <si>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</si>
  <si>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</si>
  <si>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</si>
  <si>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</si>
  <si>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</si>
  <si>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</si>
  <si>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</si>
  <si>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</si>
  <si>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</si>
  <si>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</si>
  <si>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</si>
  <si>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</si>
  <si>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</si>
  <si>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</si>
  <si>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</si>
  <si>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</si>
  <si>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</si>
  <si>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</si>
  <si>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</si>
  <si>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</si>
  <si>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</si>
  <si>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</si>
  <si>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</si>
  <si>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</si>
  <si>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</si>
  <si>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</si>
  <si>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</si>
  <si>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</si>
  <si>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</si>
  <si>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</si>
  <si>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</si>
  <si>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</si>
  <si>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</si>
  <si>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</si>
  <si>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</si>
  <si>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</si>
  <si>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</si>
  <si>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</si>
  <si>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</si>
  <si>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</si>
  <si>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</si>
  <si>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</si>
  <si>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</si>
  <si>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</si>
  <si>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</si>
  <si>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</si>
  <si>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</si>
  <si>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</si>
  <si>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</si>
  <si>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</si>
  <si>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</si>
  <si>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</si>
  <si>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</si>
  <si>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</si>
  <si>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</si>
  <si>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</si>
  <si>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</si>
  <si>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</si>
  <si>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</si>
  <si>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</si>
  <si>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</si>
  <si>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</si>
  <si>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</si>
  <si>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</si>
  <si>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</si>
  <si>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</si>
  <si>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</si>
  <si>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</si>
  <si>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</si>
  <si>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</si>
  <si>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</si>
  <si>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</si>
  <si>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</si>
  <si>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</si>
  <si>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</si>
  <si>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</si>
  <si>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</si>
  <si>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</si>
  <si>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</si>
  <si>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</si>
  <si>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</si>
  <si>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</si>
  <si>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</si>
  <si>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</si>
  <si>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</si>
  <si>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</si>
  <si>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</si>
  <si>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</si>
  <si>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</si>
  <si>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</si>
  <si>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</si>
  <si>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</si>
  <si>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</si>
  <si>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</si>
  <si>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</si>
  <si>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</si>
  <si>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</si>
  <si>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</si>
  <si>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</si>
  <si>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</si>
  <si>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</si>
  <si>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</si>
  <si>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</si>
  <si>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</si>
  <si>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</si>
  <si>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</si>
  <si>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</si>
  <si>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</si>
  <si>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</si>
  <si>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</si>
  <si>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</si>
  <si>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</si>
  <si>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</si>
  <si>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</si>
  <si>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</si>
  <si>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</si>
  <si>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</si>
  <si>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</si>
  <si>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</si>
  <si>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</si>
  <si>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</si>
  <si>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</si>
  <si>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</si>
  <si>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</si>
  <si>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</si>
  <si>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</si>
  <si>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</si>
  <si>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</si>
  <si>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</si>
  <si>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</si>
  <si>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</si>
  <si>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</si>
  <si>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</si>
  <si>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</si>
  <si>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</si>
  <si>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</si>
  <si>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</si>
  <si>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</si>
  <si>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</si>
  <si>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</si>
  <si>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</si>
  <si>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</si>
  <si>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</si>
  <si>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</si>
  <si>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</si>
  <si>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</si>
  <si>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</si>
  <si>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</si>
  <si>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</si>
  <si>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</si>
  <si>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</si>
  <si>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</si>
  <si>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</si>
  <si>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</si>
  <si>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</si>
  <si>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</si>
  <si>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</si>
  <si>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</si>
  <si>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</si>
  <si>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</si>
  <si>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</si>
  <si>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</si>
  <si>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</si>
  <si>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</si>
  <si>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</si>
  <si>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</si>
  <si>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</si>
  <si>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</si>
  <si>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</si>
  <si>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</si>
  <si>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</si>
  <si>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</si>
  <si>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</si>
  <si>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</si>
  <si>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</si>
  <si>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</si>
  <si>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</si>
  <si>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</si>
  <si>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</si>
  <si>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</si>
  <si>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</si>
  <si>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</si>
  <si>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</si>
  <si>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</si>
  <si>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</si>
  <si>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</si>
  <si>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</si>
  <si>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</si>
  <si>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</si>
  <si>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</si>
  <si>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</si>
  <si>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</si>
  <si>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</si>
  <si>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</si>
  <si>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</si>
  <si>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</si>
  <si>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</si>
  <si>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</si>
  <si>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</si>
  <si>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</si>
  <si>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</si>
  <si>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</si>
  <si>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</si>
  <si>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</si>
  <si>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</si>
  <si>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</si>
  <si>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</si>
  <si>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</si>
  <si>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</si>
  <si>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</si>
  <si>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</si>
  <si>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</si>
  <si>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</si>
  <si>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</si>
  <si>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</si>
  <si>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</si>
  <si>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</si>
  <si>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</si>
  <si>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</si>
  <si>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</si>
  <si>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</si>
  <si>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</si>
  <si>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</si>
  <si>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</si>
  <si>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</si>
  <si>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</si>
  <si>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</si>
  <si>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</si>
  <si>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</si>
  <si>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</si>
  <si>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</si>
  <si>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</si>
  <si>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</si>
  <si>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</si>
  <si>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</si>
  <si>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</si>
  <si>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</si>
  <si>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</si>
  <si>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</si>
  <si>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</si>
  <si>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</si>
  <si>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</si>
  <si>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</si>
  <si>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</si>
  <si>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</si>
  <si>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</si>
  <si>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</si>
  <si>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</si>
  <si>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</si>
  <si>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</si>
  <si>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</si>
  <si>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</si>
  <si>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</si>
  <si>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</si>
  <si>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</si>
  <si>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</si>
  <si>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</si>
  <si>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</si>
  <si>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</si>
  <si>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</si>
  <si>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</si>
  <si>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</si>
  <si>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</si>
  <si>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</si>
  <si>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</si>
  <si>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</si>
  <si>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</si>
  <si>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</si>
  <si>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</si>
  <si>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</si>
  <si>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</si>
  <si>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</si>
  <si>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</si>
  <si>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</si>
  <si>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</si>
  <si>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</si>
  <si>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</si>
  <si>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</si>
  <si>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</si>
  <si>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</si>
  <si>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</si>
  <si>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</si>
  <si>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</si>
  <si>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</si>
  <si>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</si>
  <si>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</si>
  <si>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</si>
  <si>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</si>
  <si>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</si>
  <si>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</si>
  <si>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</si>
  <si>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</si>
  <si>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</si>
  <si>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</si>
  <si>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</si>
  <si>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</si>
  <si>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</si>
  <si>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</si>
  <si>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</si>
  <si>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</si>
  <si>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</si>
  <si>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</si>
  <si>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</si>
  <si>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</si>
  <si>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</si>
  <si>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</si>
  <si>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</si>
  <si>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</si>
  <si>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</si>
  <si>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</si>
  <si>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</si>
  <si>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</si>
  <si>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</si>
  <si>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</si>
  <si>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</si>
  <si>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</si>
  <si>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</si>
  <si>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</si>
  <si>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</si>
  <si>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</si>
  <si>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</si>
  <si>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</si>
  <si>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</si>
  <si>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</si>
  <si>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</si>
  <si>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</si>
  <si>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</si>
  <si>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</si>
  <si>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</si>
  <si>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</si>
  <si>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</si>
  <si>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</si>
  <si>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</si>
  <si>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</si>
  <si>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</si>
  <si>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</si>
  <si>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</si>
  <si>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</si>
  <si>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</si>
  <si>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</si>
  <si>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</si>
  <si>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</si>
  <si>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</si>
  <si>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</si>
  <si>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</si>
  <si>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</si>
  <si>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</si>
  <si>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</si>
  <si>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</si>
  <si>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</si>
  <si>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</si>
  <si>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</si>
  <si>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</si>
  <si>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</si>
  <si>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</si>
  <si>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</si>
  <si>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</si>
  <si>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</si>
  <si>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</si>
  <si>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</si>
  <si>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</si>
  <si>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</si>
  <si>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</si>
  <si>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</si>
  <si>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</si>
  <si>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</si>
  <si>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</si>
  <si>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</si>
  <si>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</si>
  <si>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</si>
  <si>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</si>
  <si>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</si>
  <si>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</si>
  <si>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</si>
  <si>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</si>
  <si>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</si>
  <si>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</si>
  <si>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</si>
  <si>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</si>
  <si>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</si>
  <si>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</si>
  <si>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</si>
  <si>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</si>
  <si>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</si>
  <si>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</si>
  <si>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</si>
  <si>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</si>
  <si>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</si>
  <si>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</si>
  <si>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</si>
  <si>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</si>
  <si>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</si>
  <si>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</si>
  <si>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</si>
  <si>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</si>
  <si>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</si>
  <si>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</si>
  <si>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</si>
  <si>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</si>
  <si>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</si>
  <si>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</si>
  <si>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</si>
  <si>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</si>
  <si>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</si>
  <si>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</si>
  <si>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</si>
  <si>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</si>
  <si>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</si>
  <si>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</si>
  <si>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</si>
  <si>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</si>
  <si>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</si>
  <si>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</si>
  <si>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</si>
  <si>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</si>
  <si>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</si>
  <si>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</si>
  <si>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</si>
  <si>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</si>
  <si>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</si>
  <si>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</si>
  <si>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</si>
  <si>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</si>
  <si>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</si>
  <si>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</si>
  <si>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</si>
  <si>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</si>
  <si>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</si>
  <si>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</si>
  <si>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</si>
  <si>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</si>
  <si>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</si>
  <si>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</si>
  <si>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</si>
  <si>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</si>
  <si>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</si>
  <si>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</si>
  <si>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</si>
  <si>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</si>
  <si>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</si>
  <si>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</si>
  <si>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</si>
  <si>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</si>
  <si>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</si>
  <si>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</si>
  <si>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</si>
  <si>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</si>
  <si>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</si>
  <si>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</si>
  <si>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</si>
  <si>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</si>
  <si>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</si>
  <si>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</si>
  <si>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</si>
  <si>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</si>
  <si>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</si>
  <si>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</si>
  <si>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</si>
  <si>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</si>
  <si>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</si>
  <si>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</si>
  <si>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</si>
  <si>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</si>
  <si>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</si>
  <si>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</si>
  <si>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</si>
  <si>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</si>
  <si>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</si>
  <si>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</si>
  <si>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</si>
  <si>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</si>
  <si>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</si>
  <si>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</si>
  <si>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</si>
  <si>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</si>
  <si>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</si>
  <si>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</si>
  <si>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</si>
  <si>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</si>
  <si>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</si>
  <si>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</si>
  <si>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</si>
  <si>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</si>
  <si>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</si>
  <si>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</si>
  <si>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</si>
  <si>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</si>
  <si>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</si>
  <si>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</si>
  <si>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</si>
  <si>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</si>
  <si>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</si>
  <si>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</si>
  <si>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</si>
  <si>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</si>
  <si>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</si>
  <si>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</si>
  <si>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</si>
  <si>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</si>
  <si>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</si>
  <si>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</si>
  <si>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</si>
  <si>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</si>
  <si>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</si>
  <si>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</si>
  <si>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</si>
  <si>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</si>
  <si>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</si>
  <si>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</si>
  <si>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</si>
  <si>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</si>
  <si>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</si>
  <si>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</si>
  <si>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</si>
  <si>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</si>
  <si>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</si>
  <si>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</si>
  <si>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</si>
  <si>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</si>
  <si>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</si>
  <si>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</si>
  <si>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</si>
  <si>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</si>
  <si>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</si>
  <si>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</si>
  <si>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</si>
  <si>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</si>
  <si>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</si>
  <si>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</si>
  <si>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</si>
  <si>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</si>
  <si>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</si>
  <si>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</si>
  <si>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</si>
  <si>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</si>
  <si>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</si>
  <si>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</si>
  <si>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</si>
  <si>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</si>
  <si>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</si>
  <si>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</si>
  <si>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</si>
  <si>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</si>
  <si>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</si>
  <si>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</si>
  <si>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</si>
  <si>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</si>
  <si>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</si>
  <si>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</si>
  <si>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</si>
  <si>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</si>
  <si>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</si>
  <si>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</si>
  <si>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</si>
  <si>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</si>
  <si>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</si>
  <si>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</si>
  <si>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</si>
  <si>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</si>
  <si>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</si>
  <si>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</si>
  <si>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</si>
  <si>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</si>
  <si>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</si>
  <si>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</si>
  <si>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</si>
  <si>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</si>
  <si>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</si>
  <si>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</si>
  <si>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</si>
  <si>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</si>
  <si>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</si>
  <si>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</si>
  <si>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</si>
  <si>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</si>
  <si>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</si>
  <si>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</si>
  <si>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</si>
  <si>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</si>
  <si>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</si>
  <si>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</si>
  <si>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</si>
  <si>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</si>
  <si>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</si>
  <si>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</si>
  <si>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</si>
  <si>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</si>
  <si>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</si>
  <si>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</si>
  <si>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</si>
  <si>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</si>
  <si>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</si>
  <si>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</si>
  <si>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</si>
  <si>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</si>
  <si>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</si>
  <si>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</si>
  <si>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</si>
  <si>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</si>
  <si>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</si>
  <si>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</si>
  <si>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</si>
  <si>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</si>
  <si>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</si>
  <si>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</si>
  <si>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</si>
  <si>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</si>
  <si>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</si>
  <si>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</si>
  <si>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</si>
  <si>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</si>
  <si>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</si>
  <si>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</si>
  <si>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</si>
  <si>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</si>
  <si>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</si>
  <si>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</si>
  <si>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</si>
  <si>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</si>
  <si>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</si>
  <si>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</si>
  <si>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</si>
  <si>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</si>
  <si>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</si>
  <si>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</si>
  <si>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</si>
  <si>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</si>
  <si>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</si>
  <si>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</si>
  <si>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</si>
  <si>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</si>
  <si>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</si>
  <si>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</si>
  <si>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</si>
  <si>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</si>
  <si>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</si>
  <si>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</si>
  <si>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</si>
  <si>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</si>
  <si>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</si>
  <si>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</si>
  <si>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</si>
  <si>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</si>
  <si>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</si>
  <si>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</si>
  <si>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</si>
  <si>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</si>
  <si>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</si>
  <si>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</si>
  <si>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</si>
  <si>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</si>
  <si>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</si>
  <si>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</si>
  <si>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</si>
  <si>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</si>
  <si>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</si>
  <si>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</si>
  <si>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</si>
  <si>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</si>
  <si>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</si>
  <si>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</si>
  <si>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</si>
  <si>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</si>
  <si>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</si>
  <si>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</si>
  <si>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</si>
  <si>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</si>
  <si>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</si>
  <si>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</si>
  <si>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</si>
  <si>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</si>
  <si>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</si>
  <si>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</si>
  <si>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</si>
  <si>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</si>
  <si>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</si>
  <si>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</si>
  <si>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</si>
  <si>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</si>
  <si>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</si>
  <si>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</si>
  <si>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</si>
  <si>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</si>
  <si>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</si>
  <si>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</si>
  <si>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</si>
  <si>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</si>
  <si>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</si>
  <si>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</si>
  <si>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</si>
  <si>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</si>
  <si>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</si>
  <si>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</si>
  <si>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</si>
  <si>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</si>
  <si>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</si>
  <si>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</si>
  <si>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</si>
  <si>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</si>
  <si>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</si>
  <si>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</si>
  <si>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</si>
  <si>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</si>
  <si>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</si>
  <si>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</si>
  <si>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</si>
  <si>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</si>
  <si>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</si>
  <si>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</si>
  <si>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</si>
  <si>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</si>
  <si>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</si>
  <si>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</si>
  <si>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</si>
  <si>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</si>
  <si>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</si>
  <si>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</si>
  <si>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</si>
  <si>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</si>
  <si>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</si>
  <si>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</si>
  <si>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</si>
  <si>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</si>
  <si>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</si>
  <si>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</si>
  <si>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</si>
  <si>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</si>
  <si>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</si>
  <si>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</si>
  <si>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</si>
  <si>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</si>
  <si>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</si>
  <si>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</si>
  <si>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</si>
  <si>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</si>
  <si>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</si>
  <si>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</si>
  <si>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</si>
  <si>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</si>
  <si>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</si>
  <si>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</si>
  <si>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</si>
  <si>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</si>
  <si>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</si>
  <si>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</si>
  <si>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</si>
  <si>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</si>
  <si>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</si>
  <si>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</si>
  <si>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</si>
  <si>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</si>
  <si>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</si>
  <si>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</si>
  <si>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</si>
  <si>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</si>
  <si>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</si>
  <si>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</si>
  <si>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</si>
  <si>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</si>
  <si>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</si>
  <si>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</si>
  <si>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</si>
  <si>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</si>
  <si>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</si>
  <si>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</si>
  <si>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</si>
  <si>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</si>
  <si>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</si>
  <si>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</si>
  <si>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</si>
  <si>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</si>
  <si>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</si>
  <si>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</si>
  <si>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</si>
  <si>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</si>
  <si>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</si>
  <si>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</si>
  <si>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</si>
  <si>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</si>
  <si>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</si>
  <si>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</si>
  <si>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</si>
  <si>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</si>
  <si>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</si>
  <si>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</si>
  <si>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</si>
  <si>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</si>
  <si>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</si>
  <si>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</si>
  <si>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</si>
  <si>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</si>
  <si>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</si>
  <si>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</si>
  <si>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</si>
  <si>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</si>
  <si>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</si>
  <si>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</si>
  <si>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</si>
  <si>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</si>
  <si>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</si>
  <si>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</si>
  <si>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</si>
  <si>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</si>
  <si>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</si>
  <si>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</si>
  <si>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</si>
  <si>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</si>
  <si>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</si>
  <si>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</si>
  <si>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</si>
  <si>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</si>
  <si>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</si>
  <si>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</si>
  <si>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</si>
  <si>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</si>
  <si>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</si>
  <si>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</si>
  <si>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</si>
  <si>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</si>
  <si>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</si>
  <si>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</si>
  <si>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</si>
  <si>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</si>
  <si>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</si>
  <si>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</si>
  <si>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</si>
  <si>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</si>
  <si>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</si>
  <si>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</si>
  <si>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</si>
  <si>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</si>
  <si>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</si>
  <si>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</si>
  <si>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</si>
  <si>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</si>
  <si>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</si>
  <si>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</si>
  <si>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</si>
  <si>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</si>
  <si>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</si>
  <si>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</si>
  <si>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</si>
  <si>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</si>
  <si>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</si>
  <si>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</si>
  <si>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</si>
  <si>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</si>
  <si>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</si>
  <si>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</si>
  <si>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</si>
  <si>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</si>
  <si>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</si>
  <si>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</si>
  <si>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</si>
  <si>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</si>
  <si>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</si>
  <si>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</si>
  <si>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</si>
  <si>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</si>
  <si>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</si>
  <si>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</si>
  <si>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</si>
  <si>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</si>
  <si>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</si>
  <si>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</si>
  <si>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</si>
  <si>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</si>
  <si>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</si>
  <si>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</si>
  <si>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</si>
  <si>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</si>
  <si>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</si>
  <si>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</si>
  <si>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</si>
  <si>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</si>
  <si>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</si>
  <si>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</si>
  <si>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</si>
  <si>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</si>
  <si>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</si>
  <si>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</si>
  <si>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</si>
  <si>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</si>
  <si>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</si>
  <si>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</si>
  <si>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</si>
  <si>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</si>
  <si>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</si>
  <si>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</si>
  <si>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</si>
  <si>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</si>
  <si>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</si>
  <si>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</si>
  <si>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</si>
  <si>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</si>
  <si>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</si>
  <si>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</si>
  <si>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</si>
  <si>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</si>
  <si>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</si>
  <si>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</si>
  <si>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</si>
  <si>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</si>
  <si>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</si>
  <si>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</si>
  <si>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</si>
  <si>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</si>
  <si>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</si>
  <si>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</si>
  <si>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</si>
  <si>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</si>
  <si>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</si>
  <si>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</si>
  <si>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</si>
  <si>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</si>
  <si>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</si>
  <si>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</si>
  <si>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</si>
  <si>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</si>
  <si>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</si>
  <si>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</si>
  <si>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</si>
  <si>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</si>
  <si>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</si>
  <si>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</si>
  <si>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</si>
  <si>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</si>
  <si>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</si>
  <si>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</si>
  <si>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</si>
  <si>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</si>
  <si>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</si>
  <si>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</si>
  <si>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</si>
  <si>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</si>
  <si>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</si>
  <si>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</si>
  <si>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</si>
  <si>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</si>
  <si>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</si>
  <si>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</si>
  <si>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</si>
  <si>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</si>
  <si>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</si>
  <si>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</si>
  <si>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</si>
  <si>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</si>
  <si>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</si>
  <si>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</si>
  <si>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</si>
  <si>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</si>
  <si>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</si>
  <si>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</si>
  <si>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</si>
  <si>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</si>
  <si>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</si>
  <si>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</si>
  <si>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</si>
  <si>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</si>
  <si>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</si>
  <si>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</si>
  <si>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</si>
  <si>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</si>
  <si>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</si>
  <si>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</si>
  <si>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</si>
  <si>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</si>
  <si>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</si>
  <si>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</si>
  <si>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</si>
  <si>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</si>
  <si>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</si>
  <si>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</si>
  <si>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</si>
  <si>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</si>
  <si>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</si>
  <si>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</si>
  <si>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</si>
  <si>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</si>
  <si>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</si>
  <si>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</si>
  <si>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</si>
  <si>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</si>
  <si>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</si>
  <si>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</si>
  <si>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</si>
  <si>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</si>
  <si>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</si>
  <si>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</si>
  <si>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</si>
  <si>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</si>
  <si>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</si>
  <si>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</si>
  <si>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</si>
  <si>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</si>
  <si>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</si>
  <si>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</si>
  <si>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</si>
  <si>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</si>
  <si>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</si>
  <si>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</si>
  <si>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</si>
  <si>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</si>
  <si>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</si>
  <si>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</si>
  <si>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</si>
  <si>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</si>
  <si>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</si>
  <si>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</si>
  <si>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</si>
  <si>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</si>
  <si>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</si>
  <si>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</si>
  <si>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</si>
  <si>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</si>
  <si>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</si>
  <si>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</si>
  <si>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</si>
  <si>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</si>
  <si>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</si>
  <si>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</si>
  <si>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</si>
  <si>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</si>
  <si>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</si>
  <si>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</si>
  <si>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</si>
  <si>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</si>
  <si>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</si>
  <si>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</si>
  <si>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</si>
  <si>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</si>
  <si>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</si>
  <si>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</si>
  <si>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</si>
  <si>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</si>
  <si>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</si>
  <si>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</si>
  <si>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</si>
  <si>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</si>
  <si>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</si>
  <si>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</si>
  <si>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</si>
  <si>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</si>
  <si>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</si>
  <si>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</si>
  <si>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</si>
  <si>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</si>
  <si>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</si>
  <si>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</si>
  <si>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</si>
  <si>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</si>
  <si>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</si>
  <si>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</si>
  <si>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</si>
  <si>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</si>
  <si>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</si>
  <si>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</si>
  <si>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</si>
  <si>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</si>
  <si>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</si>
  <si>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</si>
  <si>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</si>
  <si>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</si>
  <si>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</si>
  <si>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</si>
  <si>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</si>
  <si>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</si>
  <si>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</si>
  <si>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</si>
  <si>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</si>
  <si>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</si>
  <si>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</si>
  <si>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</si>
  <si>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</si>
  <si>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</si>
  <si>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</si>
  <si>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</si>
  <si>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</si>
  <si>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</si>
  <si>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</si>
  <si>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</si>
  <si>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</si>
  <si>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</si>
  <si>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</si>
  <si>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</si>
  <si>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</si>
  <si>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</si>
  <si>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</si>
  <si>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</si>
  <si>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</si>
  <si>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</si>
  <si>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</si>
  <si>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</si>
  <si>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</si>
  <si>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</si>
  <si>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</si>
  <si>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</si>
  <si>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</si>
  <si>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</si>
  <si>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</si>
  <si>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</si>
  <si>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</si>
  <si>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</si>
  <si>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</si>
  <si>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</si>
  <si>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</si>
  <si>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</si>
  <si>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</si>
  <si>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</si>
  <si>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</si>
  <si>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</si>
  <si>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</si>
  <si>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</si>
  <si>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</si>
  <si>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</si>
  <si>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</si>
  <si>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</si>
  <si>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</si>
  <si>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</si>
  <si>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</si>
  <si>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</si>
  <si>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</si>
  <si>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</si>
  <si>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</si>
  <si>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</si>
  <si>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</si>
  <si>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</si>
  <si>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</si>
  <si>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</si>
  <si>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</si>
  <si>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</si>
  <si>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</si>
  <si>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</si>
  <si>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</si>
  <si>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</si>
  <si>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</si>
  <si>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</si>
  <si>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</si>
  <si>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</si>
  <si>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</si>
  <si>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</si>
  <si>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</si>
  <si>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</si>
  <si>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</si>
  <si>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</si>
  <si>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</si>
  <si>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</si>
  <si>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</si>
  <si>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</si>
  <si>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</si>
  <si>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</si>
  <si>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</si>
  <si>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</si>
  <si>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</si>
  <si>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</si>
  <si>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</si>
  <si>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</si>
  <si>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</si>
  <si>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</si>
  <si>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</si>
  <si>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</si>
  <si>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</si>
  <si>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</si>
  <si>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</si>
  <si>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</si>
  <si>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</si>
  <si>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</si>
  <si>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</si>
  <si>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</si>
  <si>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</si>
  <si>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</si>
  <si>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</si>
  <si>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</si>
  <si>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</si>
  <si>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</si>
  <si>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</si>
  <si>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</si>
  <si>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</si>
  <si>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</si>
  <si>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</si>
  <si>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</si>
  <si>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</si>
  <si>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</si>
  <si>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</si>
  <si>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</si>
  <si>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</si>
  <si>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</si>
  <si>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</si>
  <si>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</si>
  <si>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</si>
  <si>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</si>
  <si>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</si>
  <si>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</si>
  <si>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</si>
  <si>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</si>
  <si>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</si>
  <si>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</si>
  <si>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</si>
  <si>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</si>
  <si>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</si>
  <si>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</si>
  <si>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</si>
  <si>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</si>
  <si>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</si>
  <si>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</si>
  <si>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</si>
  <si>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</si>
  <si>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</si>
  <si>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</si>
  <si>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</si>
  <si>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</si>
  <si>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</si>
  <si>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</si>
  <si>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</si>
  <si>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</si>
  <si>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</si>
  <si>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</si>
  <si>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</si>
  <si>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</si>
  <si>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</si>
  <si>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</si>
  <si>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</si>
  <si>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</si>
  <si>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</si>
  <si>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</si>
  <si>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</si>
  <si>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</si>
  <si>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</si>
  <si>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</si>
  <si>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</si>
  <si>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</si>
  <si>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</si>
  <si>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</si>
  <si>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</si>
  <si>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</si>
  <si>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</si>
  <si>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</si>
  <si>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</si>
  <si>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</si>
  <si>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</si>
  <si>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</si>
  <si>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</si>
  <si>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</si>
  <si>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</si>
  <si>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</si>
  <si>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</si>
  <si>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</si>
  <si>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</si>
  <si>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</si>
  <si>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</si>
  <si>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</si>
  <si>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</si>
  <si>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</si>
  <si>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</si>
  <si>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</si>
  <si>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</si>
  <si>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</si>
  <si>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</si>
  <si>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</si>
  <si>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</si>
  <si>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</si>
  <si>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</si>
  <si>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</si>
  <si>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</si>
  <si>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</si>
  <si>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</si>
  <si>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</si>
  <si>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</si>
  <si>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</si>
  <si>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</si>
  <si>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</si>
  <si>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</si>
  <si>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</si>
  <si>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</si>
  <si>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</si>
  <si>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</si>
  <si>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</si>
  <si>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</si>
  <si>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</si>
  <si>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</si>
  <si>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</si>
  <si>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</si>
  <si>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</si>
  <si>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</si>
  <si>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</si>
  <si>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</si>
  <si>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</si>
  <si>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</si>
  <si>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</si>
  <si>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</si>
  <si>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</si>
  <si>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</si>
  <si>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</si>
  <si>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</si>
  <si>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</si>
  <si>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</si>
  <si>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</si>
  <si>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</si>
  <si>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</si>
  <si>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</si>
  <si>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</si>
  <si>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</si>
  <si>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</si>
  <si>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</si>
  <si>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</si>
  <si>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</si>
  <si>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</si>
  <si>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</si>
  <si>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</si>
  <si>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</si>
  <si>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</si>
  <si>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</si>
  <si>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</si>
  <si>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</si>
  <si>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</si>
  <si>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</si>
  <si>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</si>
  <si>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</si>
  <si>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</si>
  <si>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</si>
  <si>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</si>
  <si>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</si>
  <si>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</si>
  <si>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</si>
  <si>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</si>
  <si>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</si>
  <si>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</si>
  <si>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</si>
  <si>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</si>
  <si>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</si>
  <si>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</si>
  <si>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</si>
  <si>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</si>
  <si>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</si>
  <si>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</si>
  <si>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</si>
  <si>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</si>
  <si>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</si>
  <si>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</si>
  <si>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</si>
  <si>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</si>
  <si>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</si>
  <si>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</si>
  <si>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</si>
  <si>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</si>
  <si>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</si>
  <si>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</si>
  <si>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</si>
  <si>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</si>
  <si>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</si>
  <si>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</si>
  <si>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</si>
  <si>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</si>
  <si>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</si>
  <si>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</si>
  <si>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</si>
  <si>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</si>
  <si>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</si>
  <si>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</si>
  <si>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</si>
  <si>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</si>
  <si>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</si>
  <si>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</si>
  <si>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</si>
  <si>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</si>
  <si>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</si>
  <si>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</si>
  <si>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</si>
  <si>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</si>
  <si>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</si>
  <si>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</si>
  <si>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</si>
  <si>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</si>
  <si>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</si>
  <si>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</si>
  <si>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</si>
  <si>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</si>
  <si>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</si>
  <si>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</si>
  <si>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</si>
  <si>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</si>
  <si>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</si>
  <si>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</si>
  <si>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</si>
  <si>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</si>
  <si>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</si>
  <si>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</si>
  <si>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</si>
  <si>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</si>
  <si>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</si>
  <si>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</si>
  <si>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</si>
  <si>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</si>
  <si>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</si>
  <si>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</si>
  <si>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</si>
  <si>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</si>
  <si>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</si>
  <si>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</si>
  <si>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</si>
  <si>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</si>
  <si>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</si>
  <si>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</si>
  <si>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</si>
  <si>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</si>
  <si>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</si>
  <si>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</si>
  <si>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</si>
  <si>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</si>
  <si>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</si>
  <si>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</si>
  <si>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</si>
  <si>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</si>
  <si>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</si>
  <si>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</si>
  <si>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</si>
  <si>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</si>
  <si>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</si>
  <si>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</si>
  <si>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</si>
  <si>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</si>
  <si>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</si>
  <si>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</si>
  <si>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</si>
  <si>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</si>
  <si>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</si>
  <si>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</si>
  <si>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</si>
  <si>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</si>
  <si>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</si>
  <si>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</si>
  <si>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</si>
  <si>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</si>
  <si>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</si>
  <si>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</si>
  <si>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</si>
  <si>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</si>
  <si>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</si>
  <si>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</si>
  <si>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</si>
  <si>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</si>
  <si>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</si>
  <si>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</si>
  <si>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</si>
  <si>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</si>
  <si>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</si>
  <si>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</si>
  <si>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</si>
  <si>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</si>
  <si>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</si>
  <si>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</si>
  <si>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</si>
  <si>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</si>
  <si>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</si>
  <si>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</si>
  <si>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</si>
  <si>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</si>
  <si>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</si>
  <si>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</si>
  <si>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</si>
  <si>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</si>
  <si>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</si>
  <si>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</si>
  <si>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</si>
  <si>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</si>
  <si>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</si>
  <si>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</si>
  <si>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</si>
  <si>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</si>
  <si>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</si>
  <si>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</si>
  <si>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</si>
  <si>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</si>
  <si>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</si>
  <si>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</si>
  <si>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</si>
  <si>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</si>
  <si>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</si>
  <si>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</si>
  <si>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</si>
  <si>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</si>
  <si>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</si>
  <si>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</si>
  <si>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</si>
  <si>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</si>
  <si>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</si>
  <si>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</si>
  <si>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</si>
  <si>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</si>
  <si>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</si>
  <si>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</si>
  <si>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</si>
  <si>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</si>
  <si>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</si>
  <si>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</si>
  <si>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</si>
  <si>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</si>
  <si>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</si>
  <si>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</si>
  <si>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</si>
  <si>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</si>
  <si>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</si>
  <si>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</si>
  <si>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</si>
  <si>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</si>
  <si>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</si>
  <si>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</si>
  <si>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</si>
  <si>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</si>
  <si>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</si>
  <si>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</si>
  <si>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</si>
  <si>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</si>
  <si>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</si>
  <si>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</si>
  <si>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</si>
  <si>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</si>
  <si>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</si>
  <si>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</si>
  <si>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</si>
  <si>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</si>
  <si>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</si>
  <si>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</si>
  <si>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</si>
  <si>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</si>
  <si>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</si>
  <si>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</si>
  <si>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</si>
  <si>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</si>
  <si>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</si>
  <si>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</si>
  <si>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</si>
  <si>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</si>
  <si>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</si>
  <si>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</si>
  <si>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</si>
  <si>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</si>
  <si>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</si>
  <si>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</si>
  <si>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</si>
  <si>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</si>
  <si>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</si>
  <si>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</si>
  <si>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</si>
  <si>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</si>
  <si>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</si>
  <si>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</si>
  <si>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</si>
  <si>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</si>
  <si>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</si>
  <si>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</si>
  <si>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</si>
  <si>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</si>
  <si>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</si>
  <si>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</si>
  <si>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</si>
  <si>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</si>
  <si>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</si>
  <si>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</si>
  <si>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</si>
  <si>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</si>
  <si>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</si>
  <si>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</si>
  <si>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</si>
  <si>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</si>
  <si>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</si>
  <si>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</si>
  <si>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</si>
  <si>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</si>
  <si>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</si>
  <si>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</si>
  <si>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</si>
  <si>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</si>
  <si>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</si>
  <si>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</si>
  <si>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</si>
  <si>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</si>
  <si>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</si>
  <si>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</si>
  <si>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</si>
  <si>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</si>
  <si>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</si>
  <si>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</si>
  <si>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</si>
  <si>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</si>
  <si>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</si>
  <si>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</si>
  <si>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</si>
  <si>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</si>
  <si>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</si>
  <si>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</si>
  <si>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</si>
  <si>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</si>
  <si>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</si>
  <si>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</si>
  <si>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</si>
  <si>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</si>
  <si>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</si>
  <si>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</si>
  <si>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</si>
  <si>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</si>
  <si>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</si>
  <si>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</si>
  <si>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</si>
  <si>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</si>
  <si>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</si>
  <si>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</si>
  <si>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</si>
  <si>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</si>
  <si>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</si>
  <si>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</si>
  <si>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</si>
  <si>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</si>
  <si>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</si>
  <si>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</si>
  <si>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</si>
  <si>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</si>
  <si>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</si>
  <si>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</si>
  <si>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</si>
  <si>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</si>
  <si>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</si>
  <si>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</si>
  <si>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</si>
  <si>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</si>
  <si>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</si>
  <si>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</si>
  <si>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</si>
  <si>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</si>
  <si>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</si>
  <si>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</si>
  <si>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</si>
  <si>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</si>
  <si>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</si>
  <si>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</si>
  <si>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</si>
  <si>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</si>
  <si>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</si>
  <si>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</si>
  <si>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</si>
  <si>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</si>
  <si>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</si>
  <si>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</si>
  <si>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</si>
  <si>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</si>
  <si>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</si>
  <si>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</si>
  <si>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</si>
  <si>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</si>
  <si>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</si>
  <si>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</si>
  <si>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</si>
  <si>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</si>
  <si>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</si>
  <si>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</si>
  <si>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</si>
  <si>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</si>
  <si>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</si>
  <si>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</si>
  <si>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</si>
  <si>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</si>
  <si>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</si>
  <si>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</si>
  <si>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</si>
  <si>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</si>
  <si>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</si>
  <si>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</si>
  <si>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</si>
  <si>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</si>
  <si>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</si>
  <si>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</si>
  <si>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</si>
  <si>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</si>
  <si>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</si>
  <si>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</si>
  <si>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</si>
  <si>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</si>
  <si>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</si>
  <si>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</si>
  <si>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</si>
  <si>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</si>
  <si>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</si>
  <si>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</si>
  <si>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</si>
  <si>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</si>
  <si>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</si>
  <si>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</si>
  <si>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</si>
  <si>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</si>
  <si>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</si>
  <si>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</si>
  <si>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</si>
  <si>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</si>
  <si>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</si>
  <si>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</si>
  <si>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</si>
  <si>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</si>
  <si>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</si>
  <si>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</si>
  <si>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</si>
  <si>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</si>
  <si>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</si>
  <si>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</si>
  <si>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</si>
  <si>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</si>
  <si>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</si>
  <si>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</si>
  <si>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</si>
  <si>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</si>
  <si>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</si>
  <si>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</si>
  <si>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</si>
  <si>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</si>
  <si>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</si>
  <si>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</si>
  <si>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</si>
  <si>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</si>
  <si>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</si>
  <si>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</si>
  <si>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</si>
  <si>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</si>
  <si>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</si>
  <si>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</si>
  <si>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</si>
  <si>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</si>
  <si>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</si>
  <si>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</si>
  <si>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</si>
  <si>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</si>
  <si>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</si>
  <si>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</si>
  <si>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</si>
  <si>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</si>
  <si>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</si>
  <si>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</si>
  <si>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</si>
  <si>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</si>
  <si>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</si>
  <si>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</si>
  <si>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</si>
  <si>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</si>
  <si>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</si>
  <si>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</si>
  <si>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</si>
  <si>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</si>
  <si>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</si>
  <si>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</si>
  <si>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</si>
  <si>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</si>
  <si>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</si>
  <si>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</si>
  <si>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</si>
  <si>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</si>
  <si>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</si>
  <si>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</si>
  <si>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</si>
  <si>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</si>
  <si>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</si>
  <si>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</si>
  <si>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</si>
  <si>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</si>
  <si>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</si>
  <si>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</si>
  <si>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</si>
  <si>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</si>
  <si>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</si>
  <si>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</si>
  <si>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</si>
  <si>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</si>
  <si>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</si>
  <si>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</si>
  <si>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</si>
  <si>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</si>
  <si>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</si>
  <si>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</si>
  <si>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</si>
  <si>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</si>
  <si>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</si>
  <si>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</si>
  <si>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</si>
  <si>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</si>
  <si>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</si>
  <si>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</si>
  <si>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</si>
  <si>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</si>
  <si>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</si>
  <si>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</si>
  <si>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</si>
  <si>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</si>
  <si>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</si>
  <si>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</si>
  <si>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</si>
  <si>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</si>
  <si>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</si>
  <si>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</si>
  <si>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</si>
  <si>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</si>
  <si>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</si>
  <si>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</si>
  <si>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</si>
  <si>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</si>
  <si>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</si>
  <si>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</si>
  <si>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</si>
  <si>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</si>
  <si>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</si>
  <si>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</si>
  <si>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</si>
  <si>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</si>
  <si>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</si>
  <si>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</si>
  <si>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</si>
  <si>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</si>
  <si>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</si>
  <si>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</si>
  <si>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</si>
  <si>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</si>
  <si>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</si>
  <si>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</si>
  <si>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</si>
  <si>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</si>
  <si>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</si>
  <si>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</si>
  <si>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</si>
  <si>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</si>
  <si>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</si>
  <si>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</si>
  <si>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</si>
  <si>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</si>
  <si>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</si>
  <si>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</si>
  <si>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</si>
  <si>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</si>
  <si>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</si>
  <si>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</si>
  <si>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</si>
  <si>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</si>
  <si>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</si>
  <si>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</si>
  <si>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</si>
  <si>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</si>
  <si>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</si>
  <si>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</si>
  <si>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</si>
  <si>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</si>
  <si>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</si>
  <si>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</si>
  <si>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</si>
  <si>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</si>
  <si>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</si>
  <si>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</si>
  <si>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</si>
  <si>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</si>
  <si>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</si>
  <si>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</si>
  <si>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</si>
  <si>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</si>
  <si>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</si>
  <si>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</si>
  <si>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</si>
  <si>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</si>
  <si>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</si>
  <si>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</si>
  <si>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</si>
  <si>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</si>
  <si>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</si>
  <si>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</si>
  <si>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</si>
  <si>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</si>
  <si>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</si>
  <si>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</si>
  <si>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</si>
  <si>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</si>
  <si>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</si>
  <si>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</si>
  <si>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</si>
  <si>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</si>
  <si>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</si>
  <si>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</si>
  <si>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</si>
  <si>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</si>
  <si>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</si>
  <si>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</si>
  <si>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</si>
  <si>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</si>
  <si>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</si>
  <si>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</si>
  <si>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</si>
  <si>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</si>
  <si>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</si>
  <si>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</si>
  <si>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</si>
  <si>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</si>
  <si>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</si>
  <si>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</si>
  <si>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</si>
  <si>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</si>
  <si>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</si>
  <si>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</si>
  <si>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</si>
  <si>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</si>
  <si>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</si>
  <si>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</si>
  <si>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</si>
  <si>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</si>
  <si>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</si>
  <si>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</si>
  <si>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</si>
  <si>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</si>
  <si>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</si>
  <si>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</si>
  <si>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</si>
  <si>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</si>
  <si>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</si>
  <si>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</si>
  <si>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</si>
  <si>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</si>
  <si>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</si>
  <si>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</si>
  <si>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</si>
  <si>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</si>
  <si>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</si>
  <si>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</si>
  <si>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</si>
  <si>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</si>
  <si>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</si>
  <si>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</si>
  <si>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</si>
  <si>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</si>
  <si>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</si>
  <si>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</si>
  <si>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</si>
  <si>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</si>
  <si>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</si>
  <si>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</si>
  <si>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</si>
  <si>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</si>
  <si>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</si>
  <si>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</si>
  <si>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</si>
  <si>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</si>
  <si>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</si>
  <si>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</si>
  <si>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</si>
  <si>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</si>
  <si>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</si>
  <si>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</si>
  <si>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</si>
  <si>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</si>
  <si>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</si>
  <si>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</si>
  <si>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</si>
  <si>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</si>
  <si>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</si>
  <si>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</si>
  <si>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</si>
  <si>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</si>
  <si>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</si>
  <si>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</si>
  <si>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</si>
  <si>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</si>
  <si>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</si>
  <si>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</si>
  <si>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</si>
  <si>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</si>
  <si>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</si>
  <si>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</si>
  <si>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</si>
  <si>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</si>
  <si>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</si>
  <si>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</si>
  <si>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</si>
  <si>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</si>
  <si>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</si>
  <si>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</si>
  <si>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</si>
  <si>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</si>
  <si>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</si>
  <si>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</si>
  <si>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</si>
  <si>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</si>
  <si>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</si>
  <si>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</si>
  <si>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</si>
  <si>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</si>
  <si>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</si>
  <si>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</si>
  <si>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</si>
  <si>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</si>
  <si>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</si>
  <si>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</si>
  <si>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</si>
  <si>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</si>
  <si>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</si>
  <si>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</si>
  <si>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</si>
  <si>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</si>
  <si>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</si>
  <si>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</si>
  <si>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</si>
  <si>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</si>
  <si>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</si>
  <si>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</si>
  <si>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</si>
  <si>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</si>
  <si>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</si>
  <si>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</si>
  <si>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</si>
  <si>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</si>
  <si>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</si>
  <si>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</si>
  <si>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</si>
  <si>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</si>
  <si>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</si>
  <si>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</si>
  <si>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</si>
  <si>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</si>
  <si>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</si>
  <si>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</si>
  <si>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</si>
  <si>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</si>
  <si>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</si>
  <si>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</si>
  <si>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</si>
  <si>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</si>
  <si>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</si>
  <si>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</si>
  <si>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</si>
  <si>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</si>
  <si>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</si>
  <si>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</si>
  <si>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</si>
  <si>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</si>
  <si>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</si>
  <si>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</si>
  <si>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</si>
  <si>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</si>
  <si>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</si>
  <si>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</si>
  <si>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</si>
  <si>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</si>
  <si>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</si>
  <si>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</si>
  <si>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</si>
  <si>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</si>
  <si>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</si>
  <si>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</si>
  <si>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</si>
  <si>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</si>
  <si>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</si>
  <si>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</si>
  <si>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</si>
  <si>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</si>
  <si>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</si>
  <si>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</si>
  <si>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</si>
  <si>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</si>
  <si>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</si>
  <si>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</si>
  <si>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</si>
  <si>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</si>
  <si>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</si>
  <si>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</si>
  <si>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</si>
  <si>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</si>
  <si>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</si>
  <si>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</si>
  <si>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</si>
  <si>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</si>
  <si>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</si>
  <si>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</si>
  <si>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</si>
  <si>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</si>
  <si>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</si>
  <si>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</si>
  <si>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</si>
  <si>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</si>
  <si>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</si>
  <si>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</si>
  <si>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</si>
  <si>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</si>
  <si>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</si>
  <si>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</si>
  <si>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</si>
  <si>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</si>
  <si>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</si>
  <si>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</si>
  <si>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</si>
  <si>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</si>
  <si>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</si>
  <si>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</si>
  <si>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</si>
  <si>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</si>
  <si>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</si>
  <si>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</si>
  <si>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</si>
  <si>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</si>
  <si>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</si>
  <si>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</si>
  <si>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</si>
  <si>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</si>
  <si>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</si>
  <si>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</si>
  <si>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</si>
  <si>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</si>
  <si>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</si>
  <si>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</si>
  <si>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</si>
  <si>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</si>
  <si>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</si>
  <si>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</si>
  <si>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</si>
  <si>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</si>
  <si>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</si>
  <si>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</si>
  <si>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</si>
  <si>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</si>
  <si>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</si>
  <si>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</si>
  <si>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</si>
  <si>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</si>
  <si>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</si>
  <si>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</si>
  <si>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</si>
  <si>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</si>
  <si>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</si>
  <si>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</si>
  <si>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</si>
  <si>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</si>
  <si>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</si>
  <si>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</si>
  <si>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</si>
  <si>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</si>
  <si>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</si>
  <si>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</si>
  <si>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</si>
  <si>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</si>
  <si>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</si>
  <si>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</si>
  <si>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</si>
  <si>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</si>
  <si>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</si>
  <si>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</si>
  <si>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</si>
  <si>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</si>
  <si>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</si>
  <si>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</si>
  <si>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</si>
  <si>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</si>
  <si>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</si>
  <si>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</si>
  <si>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</si>
  <si>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</si>
  <si>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</si>
  <si>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</si>
  <si>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</si>
  <si>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</si>
  <si>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</si>
  <si>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</si>
  <si>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</si>
  <si>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</si>
  <si>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</si>
  <si>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</si>
  <si>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</si>
  <si>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</si>
  <si>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</si>
  <si>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</si>
  <si>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</si>
  <si>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</si>
  <si>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</si>
  <si>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</si>
  <si>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</si>
  <si>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</si>
  <si>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</si>
  <si>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</si>
  <si>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</si>
  <si>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</si>
  <si>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</si>
  <si>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</si>
  <si>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</si>
  <si>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</si>
  <si>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</si>
  <si>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</si>
  <si>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</si>
  <si>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</si>
  <si>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</si>
  <si>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</si>
  <si>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</si>
  <si>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</si>
  <si>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</si>
  <si>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</si>
  <si>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</si>
  <si>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</si>
  <si>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</si>
  <si>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</si>
  <si>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</si>
  <si>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</si>
  <si>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</si>
  <si>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</si>
  <si>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</si>
  <si>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</si>
  <si>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</si>
  <si>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</si>
  <si>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</si>
  <si>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</si>
  <si>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</si>
  <si>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</si>
  <si>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</si>
  <si>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</si>
  <si>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</si>
  <si>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</si>
  <si>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</si>
  <si>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</si>
  <si>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</si>
  <si>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</si>
  <si>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</si>
  <si>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</si>
  <si>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</si>
  <si>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</si>
  <si>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</si>
  <si>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</si>
  <si>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</si>
  <si>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</si>
  <si>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</si>
  <si>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</si>
  <si>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</si>
  <si>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</si>
  <si>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</si>
  <si>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</si>
  <si>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</si>
  <si>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</si>
  <si>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</si>
  <si>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</si>
  <si>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</si>
  <si>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</si>
  <si>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</si>
  <si>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</si>
  <si>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</si>
  <si>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</si>
  <si>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</si>
  <si>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</si>
  <si>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</si>
  <si>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</si>
  <si>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</si>
  <si>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</si>
  <si>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</si>
  <si>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</si>
  <si>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</si>
  <si>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</si>
  <si>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</si>
  <si>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</si>
  <si>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</si>
  <si>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</si>
  <si>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</si>
  <si>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</si>
  <si>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</si>
  <si>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</si>
  <si>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</si>
  <si>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</si>
  <si>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</si>
  <si>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</si>
  <si>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</si>
  <si>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</si>
  <si>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</si>
  <si>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</si>
  <si>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</si>
  <si>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</si>
  <si>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</si>
  <si>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</si>
  <si>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</si>
  <si>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</si>
  <si>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</si>
  <si>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</si>
  <si>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</si>
  <si>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</si>
  <si>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</si>
  <si>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</si>
  <si>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</si>
  <si>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</si>
  <si>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</si>
  <si>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</si>
  <si>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</si>
  <si>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</si>
  <si>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</si>
  <si>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</si>
  <si>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</si>
  <si>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</si>
  <si>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</si>
  <si>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</si>
  <si>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</si>
  <si>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</si>
  <si>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</si>
  <si>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</si>
  <si>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</si>
  <si>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</si>
  <si>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</si>
  <si>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</si>
  <si>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</si>
  <si>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</si>
  <si>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</si>
  <si>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</si>
  <si>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</si>
  <si>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</si>
  <si>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</si>
  <si>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</si>
  <si>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</si>
  <si>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</si>
  <si>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</si>
  <si>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</si>
  <si>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</si>
  <si>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</si>
  <si>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</si>
  <si>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</si>
  <si>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</si>
  <si>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</si>
  <si>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</si>
  <si>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</si>
  <si>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</si>
  <si>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</si>
  <si>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</si>
  <si>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</si>
  <si>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</si>
  <si>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</si>
  <si>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</si>
  <si>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</si>
  <si>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</si>
  <si>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</si>
  <si>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</si>
  <si>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</si>
  <si>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</si>
  <si>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</si>
  <si>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</si>
  <si>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</si>
  <si>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</si>
  <si>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</si>
  <si>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</si>
  <si>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</si>
  <si>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</si>
  <si>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</si>
  <si>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</si>
  <si>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</si>
  <si>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</si>
  <si>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</si>
  <si>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</si>
  <si>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</si>
  <si>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</si>
  <si>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</si>
  <si>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</si>
  <si>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</si>
  <si>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</si>
  <si>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</si>
  <si>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</si>
  <si>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</si>
  <si>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</si>
  <si>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</si>
  <si>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</si>
  <si>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</si>
  <si>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</si>
  <si>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</si>
  <si>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</si>
  <si>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</si>
  <si>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</si>
  <si>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</si>
  <si>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</si>
  <si>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</si>
  <si>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</si>
  <si>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</si>
  <si>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</si>
  <si>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</si>
  <si>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</si>
  <si>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</si>
  <si>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</si>
  <si>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</si>
  <si>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</si>
  <si>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</si>
  <si>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</si>
  <si>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</si>
  <si>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</si>
  <si>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</si>
  <si>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</si>
  <si>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</si>
  <si>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</si>
  <si>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</si>
  <si>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</si>
  <si>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</si>
  <si>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</si>
  <si>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</si>
  <si>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</si>
  <si>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</si>
  <si>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</si>
  <si>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</si>
  <si>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</si>
  <si>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</si>
  <si>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</si>
  <si>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</si>
  <si>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</si>
  <si>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</si>
  <si>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</si>
  <si>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</si>
  <si>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</si>
  <si>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</si>
  <si>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</si>
  <si>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</si>
  <si>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</si>
  <si>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</si>
  <si>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</si>
  <si>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</si>
  <si>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</si>
  <si>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</si>
  <si>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</si>
  <si>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</si>
  <si>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</si>
  <si>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</si>
  <si>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</si>
  <si>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</si>
  <si>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</si>
  <si>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</si>
  <si>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</si>
  <si>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</si>
  <si>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</si>
  <si>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</si>
  <si>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</si>
  <si>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</si>
  <si>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</si>
  <si>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</si>
  <si>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</si>
  <si>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</si>
  <si>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</si>
  <si>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</si>
  <si>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</si>
  <si>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</si>
  <si>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</si>
  <si>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</si>
  <si>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</si>
  <si>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</si>
  <si>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</si>
  <si>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</si>
  <si>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</si>
  <si>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</si>
  <si>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</si>
  <si>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</si>
  <si>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</si>
  <si>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</si>
  <si>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</si>
  <si>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</si>
  <si>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</si>
  <si>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</si>
  <si>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</si>
  <si>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</si>
  <si>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</si>
  <si>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</si>
  <si>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</si>
  <si>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</si>
  <si>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</si>
  <si>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</si>
  <si>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</si>
  <si>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</si>
  <si>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</si>
  <si>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</si>
  <si>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</si>
  <si>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</si>
  <si>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</si>
  <si>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</si>
  <si>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</si>
  <si>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</si>
  <si>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</si>
  <si>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</si>
  <si>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</si>
  <si>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</si>
  <si>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</si>
  <si>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</si>
  <si>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</si>
  <si>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</si>
  <si>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</si>
  <si>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</si>
  <si>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</si>
  <si>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</si>
  <si>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</si>
  <si>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</si>
  <si>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</si>
  <si>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</si>
  <si>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</si>
  <si>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</si>
  <si>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</si>
  <si>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</si>
  <si>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</si>
  <si>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</si>
  <si>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</si>
  <si>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</si>
  <si>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</si>
  <si>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</si>
  <si>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</si>
  <si>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</si>
  <si>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</si>
  <si>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</si>
  <si>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</si>
  <si>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</si>
  <si>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</si>
  <si>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</si>
  <si>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</si>
  <si>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</si>
  <si>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</si>
  <si>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</si>
  <si>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</si>
  <si>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</si>
  <si>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</si>
  <si>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</si>
  <si>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</si>
  <si>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</si>
  <si>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</si>
  <si>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</si>
  <si>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</si>
  <si>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</si>
  <si>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</si>
  <si>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</si>
  <si>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</si>
  <si>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</si>
  <si>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</si>
  <si>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</si>
  <si>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</si>
  <si>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</si>
  <si>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</si>
  <si>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</si>
  <si>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</si>
  <si>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</si>
  <si>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</si>
  <si>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</si>
  <si>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</si>
  <si>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</si>
  <si>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</si>
  <si>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</si>
  <si>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</si>
  <si>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</si>
  <si>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</si>
  <si>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</si>
  <si>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</si>
  <si>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</si>
  <si>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</si>
  <si>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</si>
  <si>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</si>
  <si>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</si>
  <si>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</si>
  <si>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</si>
  <si>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</si>
  <si>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</si>
  <si>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</si>
  <si>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</si>
  <si>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</si>
  <si>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</si>
  <si>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</si>
  <si>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</si>
  <si>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</si>
  <si>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</si>
  <si>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</si>
  <si>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</si>
  <si>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</si>
  <si>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</si>
  <si>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</si>
  <si>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</si>
  <si>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</si>
  <si>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</si>
  <si>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</si>
  <si>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</si>
  <si>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</si>
  <si>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</si>
  <si>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</si>
  <si>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</si>
  <si>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</si>
  <si>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</si>
  <si>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</si>
  <si>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</si>
  <si>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</si>
  <si>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</si>
  <si>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</si>
  <si>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</si>
  <si>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</si>
  <si>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</si>
  <si>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</si>
  <si>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</si>
  <si>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</si>
  <si>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</si>
  <si>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</si>
  <si>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</si>
  <si>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</si>
  <si>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</si>
  <si>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</si>
  <si>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</si>
  <si>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</si>
  <si>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</si>
  <si>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</si>
  <si>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</si>
  <si>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</si>
  <si>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</si>
  <si>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</si>
  <si>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</si>
  <si>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</si>
  <si>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</si>
  <si>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</si>
  <si>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</si>
  <si>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</si>
  <si>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</si>
  <si>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</si>
  <si>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</si>
  <si>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</si>
  <si>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</si>
  <si>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</si>
  <si>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</si>
  <si>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</si>
  <si>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</si>
  <si>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</si>
  <si>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</si>
  <si>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</si>
  <si>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</si>
  <si>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</si>
  <si>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</si>
  <si>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</si>
  <si>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</si>
  <si>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</si>
  <si>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</si>
  <si>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</si>
  <si>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</si>
  <si>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</si>
  <si>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</si>
  <si>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</si>
  <si>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</si>
  <si>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</si>
  <si>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</si>
  <si>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</si>
  <si>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</si>
  <si>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</si>
  <si>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</si>
  <si>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</si>
  <si>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</si>
  <si>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</si>
  <si>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</si>
  <si>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</si>
  <si>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</si>
  <si>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</si>
  <si>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</si>
  <si>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</si>
  <si>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</si>
  <si>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</si>
  <si>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</si>
  <si>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</si>
  <si>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</si>
  <si>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</si>
  <si>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</si>
  <si>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</si>
  <si>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</si>
  <si>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</si>
  <si>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</si>
  <si>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</si>
  <si>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</si>
  <si>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</si>
  <si>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</si>
  <si>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</si>
  <si>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</si>
  <si>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</si>
  <si>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</si>
  <si>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</si>
  <si>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</si>
  <si>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</si>
  <si>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</si>
  <si>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</si>
  <si>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</si>
  <si>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</si>
  <si>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</si>
  <si>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</si>
  <si>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</si>
  <si>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</si>
  <si>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</si>
  <si>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</si>
  <si>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</si>
  <si>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</si>
  <si>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</si>
  <si>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</si>
  <si>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</si>
  <si>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</si>
  <si>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</si>
  <si>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</si>
  <si>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</si>
  <si>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</si>
  <si>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</si>
  <si>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</si>
  <si>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</si>
  <si>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</si>
  <si>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</si>
  <si>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</si>
  <si>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</si>
  <si>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</si>
  <si>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</si>
  <si>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</si>
  <si>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</si>
  <si>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</si>
  <si>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</si>
  <si>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</si>
  <si>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</si>
  <si>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</si>
  <si>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</si>
  <si>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</si>
  <si>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</si>
  <si>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</si>
  <si>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</si>
  <si>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</si>
  <si>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</si>
  <si>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</si>
  <si>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</si>
  <si>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</si>
  <si>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</si>
  <si>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</si>
  <si>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</si>
  <si>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</si>
  <si>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</si>
  <si>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</si>
  <si>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</si>
  <si>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</si>
  <si>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</si>
  <si>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</si>
  <si>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</si>
  <si>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</si>
  <si>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</si>
  <si>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</si>
  <si>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</si>
  <si>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</si>
  <si>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</si>
  <si>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</si>
  <si>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</si>
  <si>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</si>
  <si>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</si>
  <si>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</si>
  <si>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</si>
  <si>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</si>
  <si>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</si>
  <si>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</si>
  <si>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</si>
  <si>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</si>
  <si>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</si>
  <si>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</si>
  <si>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</si>
  <si>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</si>
  <si>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</si>
  <si>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</si>
  <si>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</si>
  <si>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</si>
  <si>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</si>
  <si>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</si>
  <si>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</si>
  <si>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</si>
  <si>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</si>
  <si>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</si>
  <si>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</si>
  <si>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</si>
  <si>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</si>
  <si>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</si>
  <si>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</si>
  <si>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</si>
  <si>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</si>
  <si>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</si>
  <si>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</si>
  <si>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</si>
  <si>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</si>
  <si>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</si>
  <si>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</si>
  <si>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</si>
  <si>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</si>
  <si>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</si>
  <si>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</si>
  <si>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</si>
  <si>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</si>
  <si>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</si>
  <si>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</si>
  <si>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</si>
  <si>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</si>
  <si>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</si>
  <si>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</si>
  <si>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</si>
  <si>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</si>
  <si>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</si>
  <si>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</si>
  <si>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</si>
  <si>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</si>
  <si>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</si>
  <si>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</si>
  <si>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</si>
  <si>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</si>
  <si>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</si>
  <si>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</si>
  <si>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</si>
  <si>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</si>
  <si>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</si>
  <si>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</si>
  <si>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</si>
  <si>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</si>
  <si>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</si>
  <si>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</si>
  <si>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</si>
  <si>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</si>
  <si>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</si>
  <si>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</si>
  <si>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</si>
  <si>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</si>
  <si>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</si>
  <si>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</si>
  <si>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</si>
  <si>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</si>
  <si>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</si>
  <si>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</si>
  <si>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</si>
  <si>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</si>
  <si>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</si>
  <si>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</si>
  <si>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</si>
  <si>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</si>
  <si>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</si>
  <si>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</si>
  <si>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</si>
  <si>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</si>
  <si>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</si>
  <si>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</si>
  <si>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</si>
  <si>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</si>
  <si>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</si>
  <si>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</si>
  <si>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</si>
  <si>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</si>
  <si>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</si>
  <si>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</si>
  <si>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</si>
  <si>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</si>
  <si>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</si>
  <si>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</si>
  <si>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</si>
  <si>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</si>
  <si>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</si>
  <si>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</si>
  <si>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</si>
  <si>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</si>
  <si>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</si>
  <si>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</si>
  <si>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</si>
  <si>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</si>
  <si>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</si>
  <si>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</si>
  <si>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</si>
  <si>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</si>
  <si>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</si>
  <si>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</si>
  <si>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</si>
  <si>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</si>
  <si>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</si>
  <si>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</si>
  <si>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</si>
  <si>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</si>
  <si>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</si>
  <si>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</si>
  <si>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</si>
  <si>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</si>
  <si>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</si>
  <si>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</si>
  <si>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</si>
  <si>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</si>
  <si>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</si>
  <si>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</si>
  <si>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</si>
  <si>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</si>
  <si>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</si>
  <si>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</si>
  <si>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</si>
  <si>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</si>
  <si>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</si>
  <si>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</si>
  <si>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</si>
  <si>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</si>
  <si>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</si>
  <si>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</si>
  <si>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</si>
  <si>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</si>
  <si>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</si>
  <si>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</si>
  <si>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</si>
  <si>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</si>
  <si>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</si>
  <si>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</si>
  <si>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</si>
  <si>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</si>
  <si>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</si>
  <si>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</si>
  <si>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</si>
  <si>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</si>
  <si>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</si>
  <si>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</si>
  <si>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</si>
  <si>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</si>
  <si>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</si>
  <si>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</si>
  <si>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</si>
  <si>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</si>
  <si>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</si>
  <si>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</si>
  <si>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</si>
  <si>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</si>
  <si>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</si>
  <si>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</si>
  <si>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</si>
  <si>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</si>
  <si>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</si>
  <si>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</si>
  <si>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</si>
  <si>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</si>
  <si>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</si>
  <si>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</si>
  <si>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</si>
  <si>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</si>
  <si>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</si>
  <si>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</si>
  <si>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</si>
  <si>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</si>
  <si>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</si>
  <si>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</si>
  <si>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</si>
  <si>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</si>
  <si>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</si>
  <si>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</si>
  <si>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</si>
  <si>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</si>
  <si>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</si>
  <si>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</si>
  <si>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</si>
  <si>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</si>
  <si>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</si>
  <si>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</si>
  <si>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</si>
  <si>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</si>
  <si>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</si>
  <si>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</si>
  <si>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</si>
  <si>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</si>
  <si>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</si>
  <si>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</si>
  <si>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</si>
  <si>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</si>
  <si>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</si>
  <si>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</si>
  <si>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</si>
  <si>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</si>
  <si>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</si>
  <si>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</si>
  <si>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</si>
  <si>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</si>
  <si>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</si>
  <si>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</si>
  <si>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</si>
  <si>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</si>
  <si>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</si>
  <si>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</si>
  <si>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</si>
  <si>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</si>
  <si>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</si>
  <si>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</si>
  <si>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</si>
  <si>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</si>
  <si>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</si>
  <si>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</si>
  <si>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</si>
  <si>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</si>
  <si>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</si>
  <si>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</si>
  <si>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</si>
  <si>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</si>
  <si>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</si>
  <si>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</si>
  <si>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</si>
  <si>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</si>
  <si>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</si>
  <si>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</si>
  <si>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</si>
  <si>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</si>
  <si>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</si>
  <si>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</si>
  <si>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</si>
  <si>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</si>
  <si>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</si>
  <si>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</si>
  <si>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</si>
  <si>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</si>
  <si>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</si>
  <si>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</si>
  <si>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</si>
  <si>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</si>
  <si>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</si>
  <si>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</si>
  <si>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</si>
  <si>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</si>
  <si>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</si>
  <si>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</si>
  <si>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</si>
  <si>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</si>
  <si>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</si>
  <si>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</si>
  <si>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</si>
  <si>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</si>
  <si>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</si>
  <si>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</si>
  <si>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</si>
  <si>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</si>
  <si>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</si>
  <si>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</si>
  <si>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</si>
  <si>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</si>
  <si>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</si>
  <si>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</si>
  <si>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</si>
  <si>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</si>
  <si>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</si>
  <si>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</si>
  <si>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</si>
  <si>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</si>
  <si>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</si>
  <si>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</si>
  <si>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</si>
  <si>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</si>
  <si>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</si>
  <si>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</si>
  <si>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</si>
  <si>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</si>
  <si>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</si>
  <si>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</si>
  <si>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</si>
  <si>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</si>
  <si>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</si>
  <si>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</si>
  <si>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</si>
  <si>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</si>
  <si>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</si>
  <si>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</si>
  <si>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</si>
  <si>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</si>
  <si>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</si>
  <si>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</si>
  <si>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</si>
  <si>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</si>
  <si>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</si>
  <si>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</si>
  <si>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</si>
  <si>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</si>
  <si>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</si>
  <si>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</si>
  <si>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</si>
  <si>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</si>
  <si>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</si>
  <si>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</si>
  <si>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</si>
  <si>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</si>
  <si>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</si>
  <si>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</si>
  <si>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</si>
  <si>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</si>
  <si>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</si>
  <si>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</si>
  <si>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</si>
  <si>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</si>
  <si>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</si>
  <si>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</si>
  <si>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</si>
  <si>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</si>
  <si>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</si>
  <si>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</si>
  <si>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</si>
  <si>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</si>
  <si>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</si>
  <si>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</si>
  <si>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</si>
  <si>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</si>
  <si>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</si>
  <si>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</si>
  <si>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</si>
  <si>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</si>
  <si>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</si>
  <si>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</si>
  <si>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</si>
  <si>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</si>
  <si>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</si>
  <si>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</si>
  <si>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</si>
  <si>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</si>
  <si>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</si>
  <si>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</si>
  <si>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</si>
  <si>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</si>
  <si>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</si>
  <si>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</si>
  <si>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</si>
  <si>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</si>
  <si>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</si>
  <si>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</si>
  <si>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</si>
  <si>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</si>
  <si>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</si>
  <si>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</si>
  <si>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</si>
  <si>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</si>
  <si>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</si>
  <si>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</si>
  <si>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</si>
  <si>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</si>
  <si>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</si>
  <si>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</si>
  <si>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</si>
  <si>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</si>
  <si>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</si>
  <si>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</si>
  <si>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</si>
  <si>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</si>
  <si>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</si>
  <si>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</si>
  <si>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</si>
  <si>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</si>
  <si>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</si>
  <si>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</si>
  <si>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</si>
  <si>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</si>
  <si>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</si>
  <si>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</si>
  <si>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</si>
  <si>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</si>
  <si>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</si>
  <si>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</si>
  <si>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</si>
  <si>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</si>
  <si>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</si>
  <si>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</si>
  <si>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</si>
  <si>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</si>
  <si>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</si>
  <si>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</si>
  <si>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</si>
  <si>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</si>
  <si>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</si>
  <si>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</si>
  <si>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</si>
  <si>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</si>
  <si>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</si>
  <si>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</si>
  <si>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</si>
  <si>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</si>
  <si>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</si>
  <si>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</si>
  <si>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</si>
  <si>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</si>
  <si>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</si>
  <si>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</si>
  <si>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</si>
  <si>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</si>
  <si>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</si>
  <si>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</si>
  <si>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</si>
  <si>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</si>
  <si>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</si>
  <si>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</si>
  <si>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</si>
  <si>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</si>
  <si>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</si>
  <si>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</si>
  <si>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</si>
  <si>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</si>
  <si>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</si>
  <si>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</si>
  <si>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</si>
  <si>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</si>
  <si>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</si>
  <si>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</si>
  <si>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</si>
  <si>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</si>
  <si>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</si>
  <si>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</si>
  <si>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</si>
  <si>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</si>
  <si>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</si>
  <si>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</si>
  <si>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</si>
  <si>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</si>
  <si>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</si>
  <si>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</si>
  <si>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</si>
  <si>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</si>
  <si>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</si>
  <si>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</si>
  <si>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</si>
  <si>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</si>
  <si>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</si>
  <si>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</si>
  <si>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</si>
  <si>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</si>
  <si>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</si>
  <si>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</si>
  <si>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</si>
  <si>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</si>
  <si>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</si>
  <si>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</si>
  <si>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</si>
  <si>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</si>
  <si>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</si>
  <si>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</si>
  <si>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</si>
  <si>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</si>
  <si>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</si>
  <si>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</si>
  <si>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</si>
  <si>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</si>
  <si>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</si>
  <si>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</si>
  <si>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</si>
  <si>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</si>
  <si>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</si>
  <si>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</si>
  <si>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</si>
  <si>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</si>
  <si>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</si>
  <si>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</si>
  <si>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</si>
  <si>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</si>
  <si>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</si>
  <si>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</si>
  <si>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</si>
  <si>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</si>
  <si>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</si>
  <si>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</si>
  <si>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</si>
  <si>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</si>
  <si>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</si>
  <si>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</si>
  <si>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</si>
  <si>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</si>
  <si>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</si>
  <si>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</si>
  <si>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</si>
  <si>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</si>
  <si>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</si>
  <si>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</si>
  <si>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</si>
  <si>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</si>
  <si>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</si>
  <si>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</si>
  <si>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</si>
  <si>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</si>
  <si>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</si>
  <si>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</si>
  <si>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</si>
  <si>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</si>
  <si>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</si>
  <si>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</si>
  <si>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</si>
  <si>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</si>
  <si>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</si>
  <si>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</si>
  <si>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</si>
  <si>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</si>
  <si>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</si>
  <si>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</si>
  <si>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</si>
  <si>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</si>
  <si>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</si>
  <si>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</si>
  <si>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</si>
  <si>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</si>
  <si>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</si>
  <si>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</si>
  <si>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</si>
  <si>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</si>
  <si>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</si>
  <si>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</si>
  <si>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</si>
  <si>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</si>
  <si>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</si>
  <si>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</si>
  <si>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</si>
  <si>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</si>
  <si>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</si>
  <si>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</si>
  <si>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</si>
  <si>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</si>
  <si>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</si>
  <si>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</si>
  <si>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</si>
  <si>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</si>
  <si>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</si>
  <si>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</si>
  <si>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</si>
  <si>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</si>
  <si>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</si>
  <si>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</si>
  <si>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</si>
  <si>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</si>
  <si>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</si>
  <si>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</si>
  <si>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</si>
  <si>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</si>
  <si>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</si>
  <si>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</si>
  <si>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</si>
  <si>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</si>
  <si>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</si>
  <si>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</si>
  <si>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</si>
  <si>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</si>
  <si>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</si>
  <si>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</si>
  <si>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</si>
  <si>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</si>
  <si>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</si>
  <si>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</si>
  <si>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</si>
  <si>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</si>
  <si>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</si>
  <si>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</si>
  <si>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</si>
  <si>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</si>
  <si>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</si>
  <si>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</si>
  <si>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</si>
  <si>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</si>
  <si>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</si>
  <si>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</si>
  <si>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</si>
  <si>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</si>
  <si>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</si>
  <si>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</si>
  <si>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</si>
  <si>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</si>
  <si>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</si>
  <si>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</si>
  <si>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</si>
  <si>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</si>
  <si>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</si>
  <si>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</si>
  <si>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</si>
  <si>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</si>
  <si>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</si>
  <si>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</si>
  <si>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</si>
  <si>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</si>
  <si>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</si>
  <si>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</si>
  <si>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</si>
  <si>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</si>
  <si>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</si>
  <si>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</si>
  <si>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</si>
  <si>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</si>
  <si>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</si>
  <si>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</si>
  <si>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</si>
  <si>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</si>
  <si>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</si>
  <si>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</si>
  <si>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</si>
  <si>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</si>
  <si>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</si>
  <si>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</si>
  <si>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</si>
  <si>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</si>
  <si>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</si>
  <si>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</si>
  <si>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</si>
  <si>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</si>
  <si>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</si>
  <si>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</si>
  <si>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</si>
  <si>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</si>
  <si>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</si>
  <si>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</si>
  <si>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</si>
  <si>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</si>
  <si>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</si>
  <si>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</si>
  <si>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</si>
  <si>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</si>
  <si>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</si>
  <si>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</si>
  <si>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</si>
  <si>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</si>
  <si>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</si>
  <si>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</si>
  <si>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</si>
  <si>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</si>
  <si>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</si>
  <si>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</si>
  <si>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</si>
  <si>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</si>
  <si>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</si>
  <si>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</si>
  <si>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</si>
  <si>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</si>
  <si>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</si>
  <si>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</si>
  <si>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</si>
  <si>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</si>
  <si>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</si>
  <si>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</si>
  <si>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</si>
  <si>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</si>
  <si>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</si>
  <si>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</si>
  <si>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</si>
  <si>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</si>
  <si>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</si>
  <si>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</si>
  <si>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</si>
  <si>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</si>
  <si>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</si>
  <si>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</si>
  <si>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</si>
  <si>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</si>
  <si>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</si>
  <si>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</si>
  <si>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</si>
  <si>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</si>
  <si>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</si>
  <si>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</si>
  <si>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</si>
  <si>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</si>
  <si>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</si>
  <si>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</si>
  <si>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</si>
  <si>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</si>
  <si>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</si>
  <si>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</si>
  <si>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</si>
  <si>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</si>
  <si>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</si>
  <si>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</si>
  <si>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</si>
  <si>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</si>
  <si>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</si>
  <si>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</si>
  <si>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</si>
  <si>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</si>
  <si>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</si>
  <si>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</si>
  <si>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</si>
  <si>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</si>
  <si>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</si>
  <si>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</si>
  <si>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</si>
  <si>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</si>
  <si>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</si>
  <si>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</si>
  <si>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</si>
  <si>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</si>
  <si>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</si>
  <si>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</si>
  <si>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</si>
  <si>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</si>
  <si>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</si>
  <si>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</si>
  <si>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</si>
  <si>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</si>
  <si>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</si>
  <si>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</si>
  <si>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</si>
  <si>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</si>
  <si>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</si>
  <si>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</si>
  <si>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</si>
  <si>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</si>
  <si>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</si>
  <si>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</si>
  <si>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</si>
  <si>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</si>
  <si>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</si>
  <si>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</si>
  <si>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</si>
  <si>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</si>
  <si>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</si>
  <si>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</si>
  <si>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</si>
  <si>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</si>
  <si>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</si>
  <si>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</si>
  <si>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</si>
  <si>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</si>
  <si>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</si>
  <si>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</si>
  <si>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</si>
  <si>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</si>
  <si>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</si>
  <si>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</si>
  <si>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</si>
  <si>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</si>
  <si>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</si>
  <si>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</si>
  <si>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</si>
  <si>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</si>
  <si>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</si>
  <si>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</si>
  <si>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</si>
  <si>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</si>
  <si>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</si>
  <si>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</si>
  <si>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</si>
  <si>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</si>
  <si>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</si>
  <si>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</si>
  <si>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</si>
  <si>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</si>
  <si>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</si>
  <si>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</si>
  <si>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</si>
  <si>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</si>
  <si>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</si>
  <si>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</si>
  <si>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</si>
  <si>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</si>
  <si>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</si>
  <si>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</si>
  <si>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</si>
  <si>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</si>
  <si>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</si>
  <si>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</si>
  <si>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</si>
  <si>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</si>
  <si>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</si>
  <si>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</si>
  <si>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</si>
  <si>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</si>
  <si>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</si>
  <si>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</si>
  <si>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</si>
  <si>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</si>
  <si>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</si>
  <si>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</si>
  <si>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</si>
  <si>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</si>
  <si>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</si>
  <si>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</si>
  <si>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</si>
  <si>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</si>
  <si>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</si>
  <si>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</si>
  <si>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</si>
  <si>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</si>
  <si>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</si>
  <si>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</si>
  <si>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</si>
  <si>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</si>
  <si>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</si>
  <si>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</si>
  <si>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</si>
  <si>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</si>
  <si>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</si>
  <si>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</si>
  <si>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</si>
  <si>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</si>
  <si>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</si>
  <si>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</si>
  <si>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</si>
  <si>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</si>
  <si>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</si>
  <si>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</si>
  <si>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</si>
  <si>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</si>
  <si>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</si>
  <si>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</si>
  <si>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</si>
  <si>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</si>
  <si>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</si>
  <si>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</si>
  <si>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</si>
  <si>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</si>
  <si>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</si>
  <si>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</si>
  <si>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</si>
  <si>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</si>
  <si>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</si>
  <si>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</si>
  <si>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</si>
  <si>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</si>
  <si>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</si>
  <si>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</si>
  <si>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</si>
  <si>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</si>
  <si>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</si>
  <si>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</si>
  <si>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</si>
  <si>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</si>
  <si>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</si>
  <si>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</si>
  <si>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</si>
  <si>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</si>
  <si>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</si>
  <si>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</si>
  <si>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</si>
  <si>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</si>
  <si>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</si>
  <si>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</si>
  <si>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</si>
  <si>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</si>
  <si>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</si>
  <si>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</si>
  <si>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</si>
  <si>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</si>
  <si>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</si>
  <si>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</si>
  <si>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</si>
  <si>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</si>
  <si>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</si>
  <si>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</si>
  <si>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</si>
  <si>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</si>
  <si>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</si>
  <si>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</si>
  <si>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</si>
  <si>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</si>
  <si>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</si>
  <si>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</si>
  <si>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</si>
  <si>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</si>
  <si>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</si>
  <si>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</si>
  <si>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</si>
  <si>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</si>
  <si>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</si>
  <si>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</si>
  <si>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</si>
  <si>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</si>
  <si>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</si>
  <si>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</si>
  <si>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</si>
  <si>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</si>
  <si>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</si>
  <si>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</si>
  <si>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</si>
  <si>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</si>
  <si>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</si>
  <si>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</si>
  <si>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</si>
  <si>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</si>
  <si>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</si>
  <si>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</si>
  <si>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</si>
  <si>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</si>
  <si>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</si>
  <si>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</si>
  <si>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</si>
  <si>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</si>
  <si>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</si>
  <si>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</si>
  <si>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</si>
  <si>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</si>
  <si>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</si>
  <si>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</si>
  <si>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</si>
  <si>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</si>
  <si>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</si>
  <si>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</si>
  <si>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</si>
  <si>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</si>
  <si>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</si>
  <si>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</si>
  <si>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</si>
  <si>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</si>
  <si>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</si>
  <si>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</si>
  <si>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</si>
  <si>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</si>
  <si>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</si>
  <si>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</si>
  <si>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</si>
  <si>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</si>
  <si>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</si>
  <si>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</si>
  <si>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</si>
  <si>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</si>
  <si>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</si>
  <si>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</si>
  <si>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</si>
  <si>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</si>
  <si>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</si>
  <si>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</si>
  <si>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</si>
  <si>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</si>
  <si>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</si>
  <si>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</si>
  <si>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</si>
  <si>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</si>
  <si>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</si>
  <si>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</si>
  <si>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</si>
  <si>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</si>
  <si>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</si>
  <si>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</si>
  <si>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</si>
  <si>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</si>
  <si>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</si>
  <si>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</si>
  <si>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</si>
  <si>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</si>
  <si>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</si>
  <si>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</si>
  <si>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</si>
  <si>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</si>
  <si>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</si>
  <si>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</si>
  <si>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</si>
  <si>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</si>
  <si>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</si>
  <si>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</si>
  <si>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</si>
  <si>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</si>
  <si>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</si>
  <si>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</si>
  <si>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</si>
  <si>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</si>
  <si>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</si>
  <si>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</si>
  <si>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</si>
  <si>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</si>
  <si>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</si>
  <si>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</si>
  <si>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</si>
  <si>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</si>
  <si>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</si>
  <si>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</si>
  <si>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</si>
  <si>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</si>
  <si>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</si>
  <si>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</si>
  <si>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</si>
  <si>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</si>
  <si>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</si>
  <si>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</si>
  <si>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</si>
  <si>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</si>
  <si>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</si>
  <si>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</si>
  <si>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</si>
  <si>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</si>
  <si>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</si>
  <si>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</si>
  <si>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</si>
  <si>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</si>
  <si>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</si>
  <si>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</si>
  <si>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</si>
  <si>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</si>
  <si>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</si>
  <si>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</si>
  <si>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</si>
  <si>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</si>
  <si>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</si>
  <si>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</si>
  <si>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</si>
  <si>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</si>
  <si>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</si>
  <si>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</si>
  <si>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</si>
  <si>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</si>
  <si>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</si>
  <si>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</si>
  <si>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</si>
  <si>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</si>
  <si>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</si>
  <si>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</si>
  <si>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</si>
  <si>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</si>
  <si>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</si>
  <si>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</si>
  <si>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</si>
  <si>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</si>
  <si>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</si>
  <si>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</si>
  <si>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</si>
  <si>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</si>
  <si>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</si>
  <si>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</si>
  <si>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</si>
  <si>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</si>
  <si>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</si>
  <si>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</si>
  <si>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</si>
  <si>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</si>
  <si>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</si>
  <si>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</si>
  <si>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</si>
  <si>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</si>
  <si>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</si>
  <si>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</si>
  <si>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</si>
  <si>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</si>
  <si>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</si>
  <si>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</si>
  <si>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</si>
  <si>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</si>
  <si>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</si>
  <si>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</si>
  <si>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</si>
  <si>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</si>
  <si>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</si>
  <si>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</si>
  <si>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</si>
  <si>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</si>
  <si>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</si>
  <si>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</si>
  <si>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</si>
  <si>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</si>
  <si>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</si>
  <si>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</si>
  <si>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</si>
  <si>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</si>
  <si>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</si>
  <si>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</si>
  <si>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</si>
  <si>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</si>
  <si>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</si>
  <si>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</si>
  <si>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</si>
  <si>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</si>
  <si>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</si>
  <si>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</si>
  <si>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</si>
  <si>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</si>
  <si>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</si>
  <si>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</si>
  <si>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</si>
  <si>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</si>
  <si>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</si>
  <si>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</si>
  <si>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</si>
  <si>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</si>
  <si>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</si>
  <si>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</si>
  <si>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</si>
  <si>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</si>
  <si>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</si>
  <si>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</si>
  <si>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</si>
  <si>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</si>
  <si>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</si>
  <si>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</si>
  <si>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</si>
  <si>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</si>
  <si>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</si>
  <si>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</si>
  <si>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</si>
  <si>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</si>
  <si>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</si>
  <si>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</si>
  <si>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</si>
  <si>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</si>
  <si>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</si>
  <si>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</si>
  <si>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</si>
  <si>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</si>
  <si>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</si>
  <si>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</si>
  <si>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</si>
  <si>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</si>
  <si>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</si>
  <si>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</si>
  <si>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</si>
  <si>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</si>
  <si>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</si>
  <si>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</si>
  <si>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</si>
  <si>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</si>
  <si>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</si>
  <si>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</si>
  <si>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</si>
  <si>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</si>
  <si>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</si>
  <si>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</si>
  <si>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</si>
  <si>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</si>
  <si>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</si>
  <si>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</si>
  <si>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</si>
  <si>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</si>
  <si>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</si>
  <si>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</si>
  <si>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</si>
  <si>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</si>
  <si>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</si>
  <si>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</si>
  <si>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</si>
  <si>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</si>
  <si>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</si>
  <si>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</si>
  <si>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</si>
  <si>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</si>
  <si>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</si>
  <si>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</si>
  <si>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</si>
  <si>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</si>
  <si>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</si>
  <si>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</si>
  <si>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</si>
  <si>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</si>
  <si>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</si>
  <si>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</si>
  <si>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</si>
  <si>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</si>
  <si>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</si>
  <si>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</si>
  <si>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</si>
  <si>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</si>
  <si>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</si>
  <si>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</si>
  <si>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</si>
  <si>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</si>
  <si>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</si>
  <si>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</si>
  <si>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</si>
  <si>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</si>
  <si>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</si>
  <si>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</si>
  <si>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</si>
  <si>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</si>
  <si>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</si>
  <si>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</si>
  <si>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</si>
  <si>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</si>
  <si>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</si>
  <si>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</si>
  <si>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</si>
  <si>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</si>
  <si>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</si>
  <si>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</si>
  <si>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</si>
  <si>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</si>
  <si>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</si>
  <si>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</si>
  <si>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</si>
  <si>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</si>
  <si>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</si>
  <si>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</si>
  <si>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</si>
  <si>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</si>
  <si>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</si>
  <si>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</si>
  <si>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</si>
  <si>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</si>
  <si>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</si>
  <si>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</si>
  <si>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</si>
  <si>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</si>
  <si>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</si>
  <si>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</si>
  <si>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</si>
  <si>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</si>
  <si>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</si>
  <si>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</si>
  <si>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</si>
  <si>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</si>
  <si>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</si>
  <si>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</si>
  <si>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</si>
  <si>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</si>
  <si>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</si>
  <si>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</si>
  <si>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</si>
  <si>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</si>
  <si>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</si>
  <si>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</si>
  <si>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</si>
  <si>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</si>
  <si>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</si>
  <si>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</si>
  <si>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</si>
  <si>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</si>
  <si>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</si>
  <si>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</si>
  <si>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</si>
  <si>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</si>
  <si>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</si>
  <si>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</si>
  <si>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</si>
  <si>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</si>
  <si>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</si>
  <si>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</si>
  <si>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</si>
  <si>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</si>
  <si>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</si>
  <si>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</si>
  <si>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</si>
  <si>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</si>
  <si>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</si>
  <si>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</si>
  <si>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</si>
  <si>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</si>
  <si>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</si>
  <si>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</si>
  <si>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</si>
  <si>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</si>
  <si>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</si>
  <si>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</si>
  <si>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</si>
  <si>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</si>
  <si>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</si>
  <si>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</si>
  <si>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</si>
  <si>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</si>
  <si>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</si>
  <si>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</si>
  <si>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</si>
  <si>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</si>
  <si>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</si>
  <si>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</si>
  <si>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</si>
  <si>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</si>
  <si>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</si>
  <si>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</si>
  <si>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</si>
  <si>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</si>
  <si>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</si>
  <si>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</si>
  <si>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</si>
  <si>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</si>
  <si>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</si>
  <si>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</si>
  <si>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</si>
  <si>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</si>
  <si>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</si>
  <si>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</si>
  <si>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</si>
  <si>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</si>
  <si>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</si>
  <si>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</si>
  <si>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</si>
  <si>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</si>
  <si>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</si>
  <si>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</si>
  <si>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</si>
  <si>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</si>
  <si>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</si>
  <si>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</si>
  <si>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</si>
  <si>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</si>
  <si>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</si>
  <si>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</si>
  <si>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</si>
  <si>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</si>
  <si>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</si>
  <si>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</si>
  <si>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</si>
  <si>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</si>
  <si>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</si>
  <si>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</si>
  <si>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</si>
  <si>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</si>
  <si>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</si>
  <si>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</si>
  <si>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</si>
  <si>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</si>
  <si>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</si>
  <si>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</si>
  <si>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</si>
  <si>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</si>
  <si>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</si>
  <si>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</si>
  <si>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</si>
  <si>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</si>
  <si>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</si>
  <si>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</si>
  <si>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</si>
  <si>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</si>
  <si>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</si>
  <si>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</si>
  <si>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</si>
  <si>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</si>
  <si>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</si>
  <si>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</si>
  <si>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</si>
  <si>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</si>
  <si>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</si>
  <si>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</si>
  <si>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</si>
  <si>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</si>
  <si>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</si>
  <si>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</si>
  <si>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</si>
  <si>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</si>
  <si>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</si>
  <si>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</si>
  <si>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</si>
  <si>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</si>
  <si>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</si>
  <si>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</si>
  <si>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</si>
  <si>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</si>
  <si>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</si>
  <si>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</si>
  <si>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</si>
  <si>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</si>
  <si>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</si>
  <si>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</si>
  <si>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</si>
  <si>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</si>
  <si>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</si>
  <si>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</si>
  <si>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</si>
  <si>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</si>
  <si>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</si>
  <si>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</si>
  <si>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</si>
  <si>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</si>
  <si>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</si>
  <si>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</si>
  <si>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</si>
  <si>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</si>
  <si>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</si>
  <si>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</si>
  <si>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</si>
  <si>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</si>
  <si>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</si>
  <si>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</si>
  <si>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</si>
  <si>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</si>
  <si>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</si>
  <si>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</si>
  <si>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</si>
  <si>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</si>
  <si>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</si>
  <si>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</si>
  <si>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</si>
  <si>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</si>
  <si>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</si>
  <si>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</si>
  <si>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</si>
  <si>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</si>
  <si>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</si>
  <si>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</si>
  <si>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</si>
  <si>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</si>
  <si>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</si>
  <si>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</si>
  <si>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</si>
  <si>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</si>
  <si>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</si>
  <si>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</si>
  <si>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</si>
  <si>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</si>
  <si>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</si>
  <si>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</si>
  <si>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</si>
  <si>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</si>
  <si>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</si>
  <si>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</si>
  <si>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</si>
  <si>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</si>
  <si>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</si>
  <si>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</si>
  <si>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</si>
  <si>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</si>
  <si>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</si>
  <si>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</si>
  <si>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</si>
  <si>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</si>
  <si>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</si>
  <si>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</si>
  <si>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</si>
  <si>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</si>
  <si>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</si>
  <si>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</si>
  <si>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</si>
  <si>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</si>
  <si>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</si>
  <si>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</si>
  <si>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</si>
  <si>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</si>
  <si>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</si>
  <si>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</si>
  <si>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</si>
  <si>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</si>
  <si>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</si>
  <si>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</si>
  <si>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</si>
  <si>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</si>
  <si>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</si>
  <si>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</si>
  <si>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</si>
  <si>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</si>
  <si>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</si>
  <si>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</si>
  <si>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</si>
  <si>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</si>
  <si>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</si>
  <si>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</si>
  <si>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</si>
  <si>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</si>
  <si>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</si>
  <si>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</si>
  <si>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</si>
  <si>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</si>
  <si>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</si>
  <si>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</si>
  <si>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</si>
  <si>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</si>
  <si>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</si>
  <si>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</si>
  <si>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</si>
  <si>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</si>
  <si>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</si>
  <si>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</si>
  <si>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</si>
  <si>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</si>
  <si>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</si>
  <si>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</si>
  <si>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</si>
  <si>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</si>
  <si>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</si>
  <si>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</si>
  <si>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</si>
  <si>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</si>
  <si>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</si>
  <si>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</si>
  <si>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</si>
  <si>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</si>
  <si>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</si>
  <si>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</si>
  <si>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</si>
  <si>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</si>
  <si>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</si>
  <si>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</si>
  <si>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</si>
  <si>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</si>
  <si>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</si>
  <si>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</si>
  <si>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</si>
  <si>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</si>
  <si>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</si>
  <si>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</si>
  <si>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</si>
  <si>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</si>
  <si>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</si>
  <si>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</si>
  <si>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</si>
  <si>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</si>
  <si>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</si>
  <si>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</si>
  <si>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</si>
  <si>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</si>
  <si>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</si>
  <si>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</si>
  <si>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</si>
  <si>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</si>
  <si>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</si>
  <si>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</si>
  <si>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</si>
  <si>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</si>
  <si>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</si>
  <si>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</si>
  <si>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</si>
  <si>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</si>
  <si>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</si>
  <si>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</si>
  <si>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</si>
  <si>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</si>
  <si>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</si>
  <si>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</si>
  <si>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</si>
  <si>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</si>
  <si>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</si>
  <si>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</si>
  <si>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</si>
  <si>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</si>
  <si>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</si>
  <si>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</si>
  <si>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</si>
  <si>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</si>
  <si>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</si>
  <si>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</si>
  <si>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</si>
  <si>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</si>
  <si>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</si>
  <si>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</si>
  <si>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</si>
  <si>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</si>
  <si>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</si>
  <si>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</si>
  <si>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</si>
  <si>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</si>
  <si>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</si>
  <si>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</si>
  <si>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</si>
  <si>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</si>
  <si>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</si>
  <si>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</si>
  <si>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</si>
  <si>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</si>
  <si>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</si>
  <si>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</si>
  <si>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</si>
  <si>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</si>
  <si>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</si>
  <si>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</si>
  <si>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</si>
  <si>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</si>
  <si>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</si>
  <si>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</si>
  <si>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</si>
  <si>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</si>
  <si>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</si>
  <si>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</si>
  <si>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</si>
  <si>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</si>
  <si>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</si>
  <si>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</si>
  <si>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</si>
  <si>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</si>
  <si>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</si>
  <si>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</si>
  <si>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</si>
  <si>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</si>
  <si>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</si>
  <si>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</si>
  <si>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</si>
  <si>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</si>
  <si>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</si>
  <si>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</si>
  <si>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</si>
  <si>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</si>
  <si>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</si>
  <si>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</si>
  <si>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</si>
  <si>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</si>
  <si>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</si>
  <si>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</si>
  <si>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</si>
  <si>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</si>
  <si>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</si>
  <si>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</si>
  <si>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</si>
  <si>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</si>
  <si>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</si>
  <si>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</si>
  <si>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</si>
  <si>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</si>
  <si>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</si>
  <si>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</si>
  <si>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</si>
  <si>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</si>
  <si>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</si>
  <si>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</si>
  <si>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</si>
  <si>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</si>
  <si>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</si>
  <si>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</si>
  <si>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</si>
  <si>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</si>
  <si>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</si>
  <si>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</si>
  <si>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</si>
  <si>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</si>
  <si>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</si>
  <si>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</si>
  <si>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</si>
  <si>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</si>
  <si>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</si>
  <si>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</si>
  <si>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</si>
  <si>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</si>
  <si>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</si>
  <si>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</si>
  <si>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</si>
  <si>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</si>
  <si>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</si>
  <si>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</si>
  <si>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</si>
  <si>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</si>
  <si>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</si>
  <si>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</si>
  <si>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</si>
  <si>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</si>
  <si>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</si>
  <si>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</si>
  <si>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</si>
  <si>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</si>
  <si>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</si>
  <si>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</si>
  <si>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</si>
  <si>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</si>
  <si>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</si>
  <si>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</si>
  <si>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</si>
  <si>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</si>
  <si>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</si>
  <si>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</si>
  <si>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</si>
  <si>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</si>
  <si>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</si>
  <si>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</si>
  <si>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</si>
  <si>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</si>
  <si>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</si>
  <si>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</si>
  <si>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</si>
  <si>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</si>
  <si>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</si>
  <si>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</si>
  <si>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</si>
  <si>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</si>
  <si>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</si>
  <si>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</si>
  <si>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</si>
  <si>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</si>
  <si>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</si>
  <si>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</si>
  <si>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</si>
  <si>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</si>
  <si>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</si>
  <si>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</si>
  <si>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</si>
  <si>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</si>
  <si>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</si>
  <si>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</si>
  <si>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</si>
  <si>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</si>
  <si>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</si>
  <si>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</si>
  <si>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</si>
  <si>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</si>
  <si>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</si>
  <si>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</si>
  <si>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</si>
  <si>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</si>
  <si>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</si>
  <si>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</si>
  <si>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</si>
  <si>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</si>
  <si>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</si>
  <si>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</si>
  <si>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</si>
  <si>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</si>
  <si>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</si>
  <si>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</si>
  <si>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</si>
  <si>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</si>
  <si>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</si>
  <si>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</si>
  <si>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</si>
  <si>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</si>
  <si>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</si>
  <si>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</si>
  <si>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</si>
  <si>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</si>
  <si>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</si>
  <si>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</si>
  <si>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</si>
  <si>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</si>
  <si>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</si>
  <si>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</si>
  <si>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</si>
  <si>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</si>
  <si>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</si>
  <si>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</si>
  <si>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</si>
  <si>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</si>
  <si>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</si>
  <si>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</si>
  <si>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</si>
  <si>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</si>
  <si>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</si>
  <si>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</si>
  <si>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</si>
  <si>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</si>
  <si>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</si>
  <si>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</si>
  <si>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</si>
  <si>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</si>
  <si>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</si>
  <si>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</si>
  <si>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</si>
  <si>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</si>
  <si>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</si>
  <si>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</si>
  <si>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</si>
  <si>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</si>
  <si>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</si>
  <si>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</si>
  <si>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</si>
  <si>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</si>
  <si>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</si>
  <si>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</si>
  <si>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</si>
  <si>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</si>
  <si>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</si>
  <si>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</si>
  <si>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</si>
  <si>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</si>
  <si>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</si>
  <si>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</si>
  <si>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</si>
  <si>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</si>
  <si>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</si>
  <si>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</si>
  <si>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</si>
  <si>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</si>
  <si>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</si>
  <si>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</si>
  <si>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</si>
  <si>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</si>
  <si>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</si>
  <si>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</si>
  <si>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</si>
  <si>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</si>
  <si>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</si>
  <si>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</si>
  <si>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</si>
  <si>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</si>
  <si>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</si>
  <si>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</si>
  <si>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</si>
  <si>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</si>
  <si>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</si>
  <si>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</si>
  <si>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</si>
  <si>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</si>
  <si>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</si>
  <si>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</si>
  <si>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</si>
  <si>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</si>
  <si>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</si>
  <si>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</si>
  <si>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</si>
  <si>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</si>
  <si>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</si>
  <si>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</si>
  <si>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</si>
  <si>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</si>
  <si>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</si>
  <si>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</si>
  <si>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</si>
  <si>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</si>
  <si>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</si>
  <si>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</si>
  <si>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</si>
  <si>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</si>
  <si>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</si>
  <si>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</si>
  <si>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</si>
  <si>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</si>
  <si>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</si>
  <si>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</si>
  <si>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</si>
  <si>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</si>
  <si>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</si>
  <si>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</si>
  <si>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</si>
  <si>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</si>
  <si>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</si>
  <si>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</si>
  <si>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</si>
  <si>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</si>
  <si>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</si>
  <si>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</si>
  <si>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</si>
  <si>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</si>
  <si>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</si>
  <si>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</si>
  <si>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</si>
  <si>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</si>
  <si>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</si>
  <si>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</si>
  <si>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</si>
  <si>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</si>
  <si>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</si>
  <si>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</si>
  <si>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</si>
  <si>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</si>
  <si>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</si>
  <si>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</si>
  <si>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</si>
  <si>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</si>
  <si>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</si>
  <si>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</si>
  <si>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</si>
  <si>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</si>
  <si>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</si>
  <si>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</si>
  <si>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</si>
  <si>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</si>
  <si>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</si>
  <si>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</si>
  <si>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</si>
  <si>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</si>
  <si>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</si>
  <si>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</si>
  <si>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</si>
  <si>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</si>
  <si>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</si>
  <si>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</si>
  <si>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</si>
  <si>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</si>
  <si>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</si>
  <si>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</si>
  <si>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</si>
  <si>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</si>
  <si>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</si>
  <si>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</si>
  <si>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</si>
  <si>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</si>
  <si>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</si>
  <si>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</si>
  <si>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</si>
  <si>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</si>
  <si>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</si>
  <si>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</si>
  <si>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</si>
  <si>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</si>
  <si>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</si>
  <si>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</si>
  <si>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</si>
  <si>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</si>
  <si>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</si>
  <si>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</si>
  <si>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</si>
  <si>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</si>
  <si>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</si>
  <si>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</si>
  <si>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</si>
  <si>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</si>
  <si>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</si>
  <si>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</si>
  <si>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</si>
  <si>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</si>
  <si>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</si>
  <si>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</si>
  <si>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</si>
  <si>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</si>
  <si>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</si>
  <si>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</si>
  <si>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</si>
  <si>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</si>
  <si>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</si>
  <si>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</si>
  <si>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</si>
  <si>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</si>
  <si>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</si>
  <si>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</si>
  <si>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</si>
  <si>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</si>
  <si>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</si>
  <si>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</si>
  <si>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</si>
  <si>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</si>
  <si>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</si>
  <si>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</si>
  <si>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</si>
  <si>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</si>
  <si>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</si>
  <si>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</si>
  <si>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</si>
  <si>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</si>
  <si>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</si>
  <si>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</si>
  <si>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</si>
  <si>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</si>
  <si>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</si>
  <si>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</si>
  <si>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</si>
  <si>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</si>
  <si>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</si>
  <si>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</si>
  <si>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</si>
  <si>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</si>
  <si>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</si>
  <si>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</si>
  <si>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</si>
  <si>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</si>
  <si>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</si>
  <si>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</si>
  <si>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</si>
  <si>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</si>
  <si>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</si>
  <si>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</si>
  <si>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</si>
  <si>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</si>
  <si>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</si>
  <si>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</si>
  <si>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</si>
  <si>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</si>
  <si>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</si>
  <si>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</si>
  <si>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</si>
  <si>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</si>
  <si>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</si>
  <si>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</si>
  <si>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</si>
  <si>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</si>
  <si>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</si>
  <si>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</si>
  <si>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</si>
  <si>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</si>
  <si>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</si>
  <si>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</si>
  <si>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</si>
  <si>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</si>
  <si>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</si>
  <si>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</si>
  <si>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</si>
  <si>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</si>
  <si>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</si>
  <si>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</si>
  <si>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</si>
  <si>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</si>
  <si>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</si>
  <si>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</si>
  <si>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</si>
  <si>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</si>
  <si>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</si>
  <si>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</si>
  <si>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</si>
  <si>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</si>
  <si>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</si>
  <si>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</si>
  <si>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</si>
  <si>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</si>
  <si>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</si>
  <si>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</si>
  <si>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</si>
  <si>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</si>
  <si>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</si>
  <si>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</si>
  <si>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</si>
  <si>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</si>
  <si>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</si>
  <si>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</si>
  <si>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</si>
  <si>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</si>
  <si>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</si>
  <si>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</si>
  <si>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</si>
  <si>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</si>
  <si>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</si>
  <si>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</si>
  <si>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</si>
  <si>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</si>
  <si>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</si>
  <si>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</si>
  <si>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</si>
  <si>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</si>
  <si>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</si>
  <si>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</si>
  <si>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</si>
  <si>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</si>
  <si>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</si>
  <si>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</si>
  <si>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</si>
  <si>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</si>
  <si>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</si>
  <si>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</si>
  <si>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</si>
  <si>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</si>
  <si>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</si>
  <si>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</si>
  <si>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</si>
  <si>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</si>
  <si>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</si>
  <si>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</si>
  <si>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</si>
  <si>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</si>
  <si>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</si>
  <si>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</si>
  <si>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</si>
  <si>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</si>
  <si>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</si>
  <si>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</si>
  <si>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</si>
  <si>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</si>
  <si>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</si>
  <si>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</si>
  <si>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</si>
  <si>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</si>
  <si>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</si>
  <si>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</si>
  <si>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</si>
  <si>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</si>
  <si>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</si>
  <si>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</si>
  <si>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</si>
  <si>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</si>
  <si>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</si>
  <si>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</si>
  <si>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</si>
  <si>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</si>
  <si>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</si>
  <si>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</si>
  <si>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</si>
  <si>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</si>
  <si>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</si>
  <si>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</si>
  <si>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</si>
  <si>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</si>
  <si>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</si>
  <si>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</si>
  <si>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</si>
  <si>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</si>
  <si>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</si>
  <si>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</si>
  <si>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</si>
  <si>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</si>
  <si>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</si>
  <si>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</si>
  <si>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</si>
  <si>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</si>
  <si>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</si>
  <si>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</si>
  <si>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</si>
  <si>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</si>
  <si>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</si>
  <si>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</si>
  <si>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</si>
  <si>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</si>
  <si>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</si>
  <si>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</si>
  <si>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</si>
  <si>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</si>
  <si>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</si>
  <si>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</si>
  <si>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</si>
  <si>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</si>
  <si>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</si>
  <si>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</si>
  <si>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</si>
  <si>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</si>
  <si>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</si>
  <si>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</si>
  <si>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</si>
  <si>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</si>
  <si>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</si>
  <si>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</si>
  <si>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</si>
  <si>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</si>
  <si>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</si>
  <si>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</si>
  <si>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</si>
  <si>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</si>
  <si>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</si>
  <si>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</si>
  <si>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</si>
  <si>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</si>
  <si>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</si>
  <si>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</si>
  <si>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</si>
  <si>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</si>
  <si>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</si>
  <si>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</si>
  <si>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</si>
  <si>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</si>
  <si>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</si>
  <si>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</si>
  <si>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</si>
  <si>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</si>
  <si>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</si>
  <si>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</si>
  <si>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</si>
  <si>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</si>
  <si>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</si>
  <si>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</si>
  <si>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</si>
  <si>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</si>
  <si>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</si>
  <si>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</si>
  <si>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</si>
  <si>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</si>
  <si>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</si>
  <si>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</si>
  <si>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</si>
  <si>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</si>
  <si>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</si>
  <si>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</si>
  <si>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</si>
  <si>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</si>
  <si>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</si>
  <si>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</si>
  <si>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</si>
  <si>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</si>
  <si>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</si>
  <si>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</si>
  <si>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</si>
  <si>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</si>
  <si>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</si>
  <si>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</si>
  <si>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</si>
  <si>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</si>
  <si>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</si>
  <si>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</si>
  <si>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</si>
  <si>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</si>
  <si>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</si>
  <si>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</si>
  <si>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</si>
  <si>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</si>
  <si>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</si>
  <si>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</si>
  <si>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</si>
  <si>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</si>
  <si>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</si>
  <si>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</si>
  <si>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</si>
  <si>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</si>
  <si>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</si>
  <si>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</si>
  <si>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</si>
  <si>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</si>
  <si>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</si>
  <si>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</si>
  <si>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</si>
  <si>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</si>
  <si>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</si>
  <si>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</si>
  <si>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</si>
  <si>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</si>
  <si>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</si>
  <si>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</si>
  <si>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</si>
  <si>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</si>
  <si>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</si>
  <si>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</si>
  <si>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</si>
  <si>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</si>
  <si>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</si>
  <si>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</si>
  <si>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</si>
  <si>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</si>
  <si>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</si>
  <si>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</si>
  <si>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</si>
  <si>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</si>
  <si>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</si>
  <si>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</si>
  <si>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</si>
  <si>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</si>
  <si>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</si>
  <si>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</si>
  <si>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</si>
  <si>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</si>
  <si>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</si>
  <si>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</si>
  <si>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</si>
  <si>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</si>
  <si>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</si>
  <si>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</si>
  <si>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</si>
  <si>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</si>
  <si>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</si>
  <si>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</si>
  <si>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</si>
  <si>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</si>
  <si>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</si>
  <si>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</si>
  <si>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</si>
  <si>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</si>
  <si>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</si>
  <si>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</si>
  <si>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</si>
  <si>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</si>
  <si>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</si>
  <si>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</si>
  <si>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</si>
  <si>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</si>
  <si>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</si>
  <si>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</si>
  <si>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</si>
  <si>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</si>
  <si>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</si>
  <si>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</si>
  <si>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</si>
  <si>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</si>
  <si>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</si>
  <si>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</si>
  <si>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</si>
  <si>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</si>
  <si>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</si>
  <si>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</si>
  <si>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</si>
  <si>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</si>
  <si>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</si>
  <si>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</si>
  <si>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</si>
  <si>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</si>
  <si>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</si>
  <si>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</si>
  <si>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</si>
  <si>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</si>
  <si>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</si>
  <si>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</si>
  <si>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</si>
  <si>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</si>
  <si>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</si>
  <si>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</si>
  <si>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</si>
  <si>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</si>
  <si>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</si>
  <si>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</si>
  <si>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</si>
  <si>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</si>
  <si>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</si>
  <si>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</si>
  <si>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</si>
  <si>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</si>
  <si>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</si>
  <si>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</si>
  <si>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</si>
  <si>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</si>
  <si>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</si>
  <si>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</si>
  <si>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</si>
  <si>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</si>
  <si>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</si>
  <si>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</si>
  <si>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</si>
  <si>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</si>
  <si>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</si>
  <si>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</si>
  <si>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</si>
  <si>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</si>
  <si>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</si>
  <si>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</si>
  <si>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</si>
  <si>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</si>
  <si>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</si>
  <si>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</si>
  <si>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</si>
  <si>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</si>
  <si>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</si>
  <si>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</si>
  <si>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</si>
  <si>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</si>
  <si>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</si>
  <si>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</si>
  <si>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</si>
  <si>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</si>
  <si>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</si>
  <si>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</si>
  <si>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</si>
  <si>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</si>
  <si>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</si>
  <si>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</si>
  <si>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</si>
  <si>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</si>
  <si>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</si>
  <si>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</si>
  <si>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</si>
  <si>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</si>
  <si>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</si>
  <si>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</si>
  <si>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</si>
  <si>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</si>
  <si>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</si>
  <si>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</si>
  <si>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</si>
  <si>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</si>
  <si>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</si>
  <si>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</si>
  <si>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</si>
  <si>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</si>
  <si>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</si>
  <si>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</si>
  <si>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</si>
  <si>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</si>
  <si>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</si>
  <si>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</si>
  <si>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</si>
  <si>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</si>
  <si>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</si>
  <si>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</si>
  <si>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</si>
  <si>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</si>
  <si>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</si>
  <si>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</si>
  <si>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</si>
  <si>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</si>
  <si>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</si>
  <si>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</si>
  <si>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</si>
  <si>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</si>
  <si>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</si>
  <si>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</si>
  <si>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</si>
  <si>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</si>
  <si>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</si>
  <si>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</si>
  <si>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</si>
  <si>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</si>
  <si>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</si>
  <si>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</si>
  <si>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</si>
  <si>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</si>
  <si>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</si>
  <si>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</si>
  <si>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</si>
  <si>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</si>
  <si>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</si>
  <si>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</si>
  <si>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</si>
  <si>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</si>
  <si>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</si>
  <si>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</si>
  <si>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</si>
  <si>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</si>
  <si>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</si>
  <si>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</si>
  <si>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</si>
  <si>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</si>
  <si>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</si>
  <si>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</si>
  <si>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</si>
  <si>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</si>
  <si>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</si>
  <si>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</si>
  <si>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</si>
  <si>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</si>
  <si>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</si>
  <si>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</si>
  <si>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</si>
  <si>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</si>
  <si>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</si>
  <si>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</si>
  <si>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</si>
  <si>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</si>
  <si>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</si>
  <si>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</si>
  <si>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</si>
  <si>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</si>
  <si>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</si>
  <si>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</si>
  <si>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</si>
  <si>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</si>
  <si>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</si>
  <si>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</si>
  <si>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</si>
  <si>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</si>
  <si>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</si>
  <si>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</si>
  <si>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</si>
  <si>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</si>
  <si>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</si>
  <si>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</si>
  <si>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</si>
  <si>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</si>
  <si>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</si>
  <si>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</si>
  <si>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</si>
  <si>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</si>
  <si>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</si>
  <si>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</si>
  <si>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</si>
  <si>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</si>
  <si>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</si>
  <si>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</si>
  <si>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</si>
  <si>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</si>
  <si>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</si>
  <si>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</si>
  <si>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</si>
  <si>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</si>
  <si>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</si>
  <si>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</si>
  <si>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</si>
  <si>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</si>
  <si>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</si>
  <si>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</si>
  <si>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</si>
  <si>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</si>
  <si>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</si>
  <si>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</si>
  <si>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</si>
  <si>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</si>
  <si>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</si>
  <si>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</si>
  <si>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</si>
  <si>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</si>
  <si>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</si>
  <si>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</si>
  <si>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</si>
  <si>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</si>
  <si>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</si>
  <si>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</si>
  <si>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</si>
  <si>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</si>
  <si>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</si>
  <si>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</si>
  <si>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</si>
  <si>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</si>
  <si>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</si>
  <si>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</si>
  <si>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</si>
  <si>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</si>
  <si>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</si>
  <si>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</si>
  <si>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</si>
  <si>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</si>
  <si>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</si>
  <si>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</si>
  <si>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</si>
  <si>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</si>
  <si>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</si>
  <si>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</si>
  <si>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</si>
  <si>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</si>
  <si>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</si>
  <si>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</si>
  <si>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</si>
  <si>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</si>
  <si>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</si>
  <si>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</si>
  <si>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</si>
  <si>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</si>
  <si>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</si>
  <si>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</si>
  <si>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</si>
  <si>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</si>
  <si>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</si>
  <si>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</si>
  <si>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</si>
  <si>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</si>
  <si>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</si>
  <si>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</si>
  <si>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</si>
  <si>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</si>
  <si>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</si>
  <si>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</si>
  <si>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</si>
  <si>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</si>
  <si>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</si>
  <si>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</si>
  <si>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</si>
  <si>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</si>
  <si>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</si>
  <si>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</si>
  <si>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</si>
  <si>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</si>
  <si>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</si>
  <si>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</si>
  <si>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</si>
  <si>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</si>
  <si>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</si>
  <si>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</si>
  <si>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</si>
  <si>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</si>
  <si>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</si>
  <si>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</si>
  <si>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</si>
  <si>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</si>
  <si>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</si>
  <si>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</si>
  <si>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</si>
  <si>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</si>
  <si>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</si>
  <si>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</si>
  <si>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</si>
  <si>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</si>
  <si>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</si>
  <si>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</si>
  <si>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</si>
  <si>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</si>
  <si>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</si>
  <si>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</si>
  <si>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</si>
  <si>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</si>
  <si>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</si>
  <si>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</si>
  <si>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</si>
  <si>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</si>
  <si>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</si>
  <si>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</si>
  <si>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</si>
  <si>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</si>
  <si>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</si>
  <si>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</si>
  <si>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</si>
  <si>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</si>
  <si>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</si>
  <si>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</si>
  <si>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</si>
  <si>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</si>
  <si>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</si>
  <si>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</si>
  <si>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</si>
  <si>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</si>
  <si>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</si>
  <si>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</si>
  <si>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</si>
  <si>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</si>
  <si>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</si>
  <si>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</si>
  <si>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</si>
  <si>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</si>
  <si>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</si>
  <si>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</si>
  <si>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</si>
  <si>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</si>
  <si>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</si>
  <si>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</si>
  <si>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</si>
  <si>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</si>
  <si>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</si>
  <si>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</si>
  <si>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</si>
  <si>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</si>
  <si>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</si>
  <si>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</si>
  <si>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</si>
  <si>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</si>
  <si>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</si>
  <si>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</si>
  <si>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</si>
  <si>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</si>
  <si>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</si>
  <si>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</si>
  <si>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</si>
  <si>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</si>
  <si>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</si>
  <si>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</si>
  <si>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</si>
  <si>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</si>
  <si>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</si>
  <si>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</si>
  <si>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</si>
  <si>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</si>
  <si>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</si>
  <si>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</si>
  <si>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</si>
  <si>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</si>
  <si>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</si>
  <si>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</si>
  <si>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</si>
  <si>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</si>
  <si>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</si>
  <si>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</si>
  <si>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</si>
  <si>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</si>
  <si>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</si>
  <si>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</si>
  <si>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</si>
  <si>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</si>
  <si>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</si>
  <si>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</si>
  <si>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</si>
  <si>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</si>
  <si>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</si>
  <si>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</si>
  <si>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</si>
  <si>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</si>
  <si>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</si>
  <si>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</si>
  <si>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</si>
  <si>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</si>
  <si>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</si>
  <si>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</si>
  <si>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</si>
  <si>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</si>
  <si>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</si>
  <si>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</si>
  <si>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</si>
  <si>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</si>
  <si>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</si>
  <si>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</si>
  <si>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</si>
  <si>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</si>
  <si>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</si>
  <si>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</si>
  <si>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</si>
  <si>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</si>
  <si>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</si>
  <si>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</si>
  <si>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</si>
  <si>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</si>
  <si>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</si>
  <si>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</si>
  <si>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</si>
  <si>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</si>
  <si>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</si>
  <si>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</si>
  <si>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</si>
  <si>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</si>
  <si>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</si>
  <si>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</si>
  <si>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</si>
  <si>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</si>
  <si>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</si>
  <si>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</si>
  <si>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</si>
  <si>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</si>
  <si>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</si>
  <si>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</si>
  <si>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</si>
  <si>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</si>
  <si>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</si>
  <si>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</si>
  <si>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</si>
  <si>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</si>
  <si>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</si>
  <si>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</si>
  <si>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</si>
  <si>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</si>
  <si>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</si>
  <si>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</si>
  <si>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</si>
  <si>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</si>
  <si>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</si>
  <si>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</si>
  <si>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</si>
  <si>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</si>
  <si>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</si>
  <si>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</si>
  <si>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</si>
  <si>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</si>
  <si>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</si>
  <si>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</si>
  <si>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</si>
  <si>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</si>
  <si>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</si>
  <si>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</si>
  <si>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</si>
  <si>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</si>
  <si>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</si>
  <si>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</si>
  <si>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</si>
  <si>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</si>
  <si>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</si>
  <si>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</si>
  <si>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</si>
  <si>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</si>
  <si>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</si>
  <si>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</si>
  <si>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</si>
  <si>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</si>
  <si>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</si>
  <si>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</si>
  <si>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</si>
  <si>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</si>
  <si>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</si>
  <si>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</si>
  <si>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</si>
  <si>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</si>
  <si>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</si>
  <si>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</si>
  <si>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</si>
  <si>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</si>
  <si>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</si>
  <si>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</si>
  <si>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</si>
  <si>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</si>
  <si>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</si>
  <si>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</si>
  <si>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</si>
  <si>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</si>
  <si>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</si>
  <si>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</si>
  <si>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</si>
  <si>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</si>
  <si>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</si>
  <si>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</si>
  <si>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</si>
  <si>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</si>
  <si>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</si>
  <si>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</si>
  <si>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</si>
  <si>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</si>
  <si>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</si>
  <si>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</si>
  <si>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</si>
  <si>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</si>
  <si>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</si>
  <si>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</si>
  <si>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</si>
  <si>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</si>
  <si>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</si>
  <si>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Periodo 2017-2020</t>
  </si>
  <si>
    <t>Periodo 2018-2020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</si>
  <si>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</si>
  <si>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</si>
  <si>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</si>
  <si>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</si>
  <si>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</si>
  <si>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</si>
  <si>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</si>
  <si>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Periodo 2019-2020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</si>
  <si>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</si>
  <si>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</si>
  <si>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</si>
  <si>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</si>
  <si>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</si>
  <si>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</si>
  <si>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</si>
  <si>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</si>
  <si>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</si>
  <si>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</si>
  <si>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</si>
  <si>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</si>
  <si>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</si>
  <si>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</si>
  <si>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</si>
  <si>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</si>
  <si>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</si>
  <si>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</si>
  <si>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</si>
  <si>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</si>
  <si>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</si>
  <si>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</si>
  <si>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</si>
  <si>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</si>
  <si>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</si>
  <si>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</si>
  <si>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</si>
  <si>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</si>
  <si>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</si>
  <si>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</si>
  <si>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</si>
  <si>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</si>
  <si>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</si>
  <si>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</si>
  <si>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</si>
  <si>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</si>
  <si>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</si>
  <si>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</si>
  <si>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</si>
  <si>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</si>
  <si>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</si>
  <si>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</si>
  <si>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</si>
  <si>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</si>
  <si>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</si>
  <si>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</si>
  <si>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</si>
  <si>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</si>
  <si>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</si>
  <si>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</si>
  <si>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</si>
  <si>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</si>
  <si>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</si>
  <si>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</si>
  <si>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</si>
  <si>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</si>
  <si>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</si>
  <si>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</si>
  <si>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</si>
  <si>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</si>
  <si>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</si>
  <si>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</si>
  <si>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</si>
  <si>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</si>
  <si>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</si>
  <si>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</si>
  <si>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</si>
  <si>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</si>
  <si>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</si>
  <si>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</si>
  <si>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</si>
  <si>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</si>
  <si>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</si>
  <si>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</si>
  <si>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</si>
  <si>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</si>
  <si>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</si>
  <si>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</si>
  <si>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</si>
  <si>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</si>
  <si>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</si>
  <si>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</si>
  <si>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</si>
  <si>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</si>
  <si>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</si>
  <si>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</si>
  <si>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</si>
  <si>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</si>
  <si>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</si>
  <si>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</si>
  <si>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</si>
  <si>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</si>
  <si>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</si>
  <si>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</si>
  <si>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</si>
  <si>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</si>
  <si>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</si>
  <si>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</si>
  <si>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</si>
  <si>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</si>
  <si>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</si>
  <si>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</si>
  <si>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</si>
  <si>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</si>
  <si>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</si>
  <si>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</si>
  <si>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</si>
  <si>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</si>
  <si>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</si>
  <si>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</si>
  <si>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</si>
  <si>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</si>
  <si>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</si>
  <si>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</si>
  <si>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</si>
  <si>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</si>
  <si>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</si>
  <si>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</si>
  <si>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</si>
  <si>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</si>
  <si>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</si>
  <si>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</si>
  <si>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</si>
  <si>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</si>
  <si>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</si>
  <si>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</si>
  <si>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</si>
  <si>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</si>
  <si>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</si>
  <si>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</si>
  <si>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</si>
  <si>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</si>
  <si>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</si>
  <si>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</si>
  <si>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</si>
  <si>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</si>
  <si>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</si>
  <si>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</si>
  <si>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</si>
  <si>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</si>
  <si>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</si>
  <si>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</si>
  <si>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</si>
  <si>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</si>
  <si>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</si>
  <si>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</si>
  <si>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</si>
  <si>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</si>
  <si>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</si>
  <si>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</si>
  <si>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</si>
  <si>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</si>
  <si>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</si>
  <si>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</si>
  <si>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</si>
  <si>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</si>
  <si>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</si>
  <si>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</si>
  <si>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</si>
  <si>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</si>
  <si>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</si>
  <si>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</si>
  <si>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</si>
  <si>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</si>
  <si>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</si>
  <si>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</si>
  <si>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</si>
  <si>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</si>
  <si>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</si>
  <si>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</si>
  <si>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</si>
  <si>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</si>
  <si>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</si>
  <si>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</si>
  <si>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</si>
  <si>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</si>
  <si>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</si>
  <si>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</si>
  <si>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</si>
  <si>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</si>
  <si>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</si>
  <si>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</si>
  <si>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</si>
  <si>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</si>
  <si>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</si>
  <si>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</si>
  <si>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</si>
  <si>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</si>
  <si>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</si>
  <si>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</si>
  <si>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</si>
  <si>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</si>
  <si>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</si>
  <si>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</si>
  <si>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</si>
  <si>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</si>
  <si>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</si>
  <si>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</si>
  <si>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</si>
  <si>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</si>
  <si>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</si>
  <si>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</si>
  <si>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</si>
  <si>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</si>
  <si>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</si>
  <si>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</si>
  <si>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</si>
  <si>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</si>
  <si>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</si>
  <si>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</si>
  <si>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</si>
  <si>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</si>
  <si>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</si>
  <si>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</si>
  <si>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</si>
  <si>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</si>
  <si>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</si>
  <si>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</si>
  <si>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</si>
  <si>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</si>
  <si>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</si>
  <si>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</si>
  <si>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</si>
  <si>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</si>
  <si>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</si>
  <si>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</si>
  <si>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</si>
  <si>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</si>
  <si>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</si>
  <si>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</si>
  <si>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</si>
  <si>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</si>
  <si>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</si>
  <si>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</si>
  <si>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</si>
  <si>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</si>
  <si>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</si>
  <si>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</si>
  <si>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</si>
  <si>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</si>
  <si>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</si>
  <si>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</si>
  <si>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</si>
  <si>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</si>
  <si>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</si>
  <si>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</si>
  <si>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</si>
  <si>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</si>
  <si>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</si>
  <si>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</si>
  <si>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</si>
  <si>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</si>
  <si>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</si>
  <si>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</si>
  <si>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</si>
  <si>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</si>
  <si>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</si>
  <si>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</si>
  <si>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</si>
  <si>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</si>
  <si>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</si>
  <si>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</si>
  <si>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</si>
  <si>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</si>
  <si>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</si>
  <si>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</si>
  <si>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</si>
  <si>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</si>
  <si>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</si>
  <si>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</si>
  <si>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</si>
  <si>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</si>
  <si>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</si>
  <si>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</si>
  <si>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</si>
  <si>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</si>
  <si>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</si>
  <si>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</si>
  <si>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</si>
  <si>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</si>
  <si>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</si>
  <si>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</si>
  <si>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</si>
  <si>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</si>
  <si>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</si>
  <si>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</si>
  <si>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</si>
  <si>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</si>
  <si>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</si>
  <si>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</si>
  <si>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</si>
  <si>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</si>
  <si>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</si>
  <si>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</si>
  <si>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</si>
  <si>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</si>
  <si>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</si>
  <si>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</si>
  <si>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</si>
  <si>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</si>
  <si>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</si>
  <si>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</si>
  <si>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</si>
  <si>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</si>
  <si>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</si>
  <si>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</si>
  <si>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</si>
  <si>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</si>
  <si>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</si>
  <si>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</si>
  <si>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</si>
  <si>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</si>
  <si>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</si>
  <si>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</si>
  <si>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</si>
  <si>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</si>
  <si>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</si>
  <si>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</si>
  <si>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</si>
  <si>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</si>
  <si>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</si>
  <si>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</si>
  <si>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</si>
  <si>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</si>
  <si>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</si>
  <si>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</si>
  <si>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</si>
  <si>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</si>
  <si>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</si>
  <si>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</si>
  <si>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</si>
  <si>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</si>
  <si>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</si>
  <si>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</si>
  <si>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</si>
  <si>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</si>
  <si>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</si>
  <si>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</si>
  <si>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</si>
  <si>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</si>
  <si>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</si>
  <si>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</si>
  <si>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</si>
  <si>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</si>
  <si>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</si>
  <si>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</si>
  <si>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</si>
  <si>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</si>
  <si>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</si>
  <si>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</si>
  <si>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</si>
  <si>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</si>
  <si>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</si>
  <si>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</si>
  <si>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</si>
  <si>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</si>
  <si>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</si>
  <si>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</si>
  <si>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</si>
  <si>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</si>
  <si>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</si>
  <si>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</si>
  <si>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</si>
  <si>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</si>
  <si>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</si>
  <si>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</si>
  <si>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</si>
  <si>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</si>
  <si>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</si>
  <si>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</si>
  <si>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</si>
  <si>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</si>
  <si>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</si>
  <si>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</si>
  <si>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</si>
  <si>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</si>
  <si>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</si>
  <si>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</si>
  <si>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</si>
  <si>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</si>
  <si>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</si>
  <si>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</si>
  <si>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</si>
  <si>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</si>
  <si>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</si>
  <si>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</si>
  <si>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</si>
  <si>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</si>
  <si>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</si>
  <si>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</si>
  <si>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</si>
  <si>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</si>
  <si>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</si>
  <si>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</si>
  <si>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</si>
  <si>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</si>
  <si>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</si>
  <si>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</si>
  <si>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</si>
  <si>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</si>
  <si>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</si>
  <si>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</si>
  <si>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</si>
  <si>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</si>
  <si>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</si>
  <si>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</si>
  <si>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</si>
  <si>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</si>
  <si>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</si>
  <si>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</si>
  <si>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</si>
  <si>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</si>
  <si>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</si>
  <si>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</si>
  <si>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</si>
  <si>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</si>
  <si>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</si>
  <si>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</si>
  <si>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</si>
  <si>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</si>
  <si>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</si>
  <si>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</si>
  <si>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</si>
  <si>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</si>
  <si>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</si>
  <si>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</si>
  <si>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</si>
  <si>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</si>
  <si>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</si>
  <si>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</si>
  <si>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</si>
  <si>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</si>
  <si>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</si>
  <si>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</si>
  <si>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</si>
  <si>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</si>
  <si>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</si>
  <si>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</si>
  <si>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</si>
  <si>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</si>
  <si>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</si>
  <si>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</si>
  <si>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</si>
  <si>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</si>
  <si>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</si>
  <si>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</si>
  <si>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</si>
  <si>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</si>
  <si>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</si>
  <si>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</si>
  <si>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</si>
  <si>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</si>
  <si>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</si>
  <si>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</si>
  <si>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</si>
  <si>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</si>
  <si>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</si>
  <si>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</si>
  <si>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</si>
  <si>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</si>
  <si>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</si>
  <si>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</si>
  <si>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</si>
  <si>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</si>
  <si>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</si>
  <si>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</si>
  <si>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</si>
  <si>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</si>
  <si>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</si>
  <si>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</si>
  <si>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</si>
  <si>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</si>
  <si>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</si>
  <si>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</si>
  <si>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</si>
  <si>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</si>
  <si>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</si>
  <si>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</si>
  <si>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</si>
  <si>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</si>
  <si>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</si>
  <si>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</si>
  <si>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</si>
  <si>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</si>
  <si>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</si>
  <si>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</si>
  <si>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</si>
  <si>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</si>
  <si>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</si>
  <si>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</si>
  <si>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</si>
  <si>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</si>
  <si>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</si>
  <si>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</si>
  <si>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</si>
  <si>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</si>
  <si>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</si>
  <si>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</si>
  <si>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</si>
  <si>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</si>
  <si>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</si>
  <si>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</si>
  <si>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</si>
  <si>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</si>
  <si>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</si>
  <si>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</si>
  <si>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</si>
  <si>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</si>
  <si>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</si>
  <si>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</si>
  <si>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</si>
  <si>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</si>
  <si>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</si>
  <si>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</si>
  <si>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</si>
  <si>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</si>
  <si>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</si>
  <si>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</si>
  <si>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</si>
  <si>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</si>
  <si>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</si>
  <si>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</si>
  <si>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</si>
  <si>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</si>
  <si>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</si>
  <si>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</si>
  <si>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</si>
  <si>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</si>
  <si>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</si>
  <si>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</si>
  <si>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</si>
  <si>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</si>
  <si>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</si>
  <si>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</si>
  <si>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</si>
  <si>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</si>
  <si>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</si>
  <si>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</si>
  <si>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</si>
  <si>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</si>
  <si>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</si>
  <si>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</si>
  <si>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</si>
  <si>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</si>
  <si>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</si>
  <si>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</si>
  <si>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</si>
  <si>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</si>
  <si>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</si>
  <si>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</si>
  <si>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</si>
  <si>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</si>
  <si>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</si>
  <si>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</si>
  <si>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</si>
  <si>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</si>
  <si>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</si>
  <si>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</si>
  <si>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</si>
  <si>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</si>
  <si>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</si>
  <si>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</si>
  <si>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</si>
  <si>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</si>
  <si>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</si>
  <si>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</si>
  <si>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</si>
  <si>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</si>
  <si>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</si>
  <si>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</si>
  <si>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</si>
  <si>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</si>
  <si>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</si>
  <si>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</si>
  <si>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</si>
  <si>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</si>
  <si>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</si>
  <si>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</si>
  <si>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</si>
  <si>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</si>
  <si>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</si>
  <si>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</si>
  <si>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</si>
  <si>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</si>
  <si>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</si>
  <si>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</si>
  <si>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</si>
  <si>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</si>
  <si>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</si>
  <si>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</si>
  <si>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</si>
  <si>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</si>
  <si>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</si>
  <si>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</si>
  <si>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</si>
  <si>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</si>
  <si>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</si>
  <si>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</si>
  <si>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</si>
  <si>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</si>
  <si>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</si>
  <si>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</si>
  <si>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</si>
  <si>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</si>
  <si>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</si>
  <si>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</si>
  <si>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</si>
  <si>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</si>
  <si>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</si>
  <si>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</si>
  <si>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</si>
  <si>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</si>
  <si>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</si>
  <si>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</si>
  <si>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</si>
  <si>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</si>
  <si>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</si>
  <si>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</si>
  <si>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</si>
  <si>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</si>
  <si>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</si>
  <si>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</si>
  <si>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</si>
  <si>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</si>
  <si>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</si>
  <si>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</si>
  <si>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</si>
  <si>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</si>
  <si>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</si>
  <si>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</si>
  <si>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</si>
  <si>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</si>
  <si>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</si>
  <si>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</si>
  <si>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</si>
  <si>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</si>
  <si>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</si>
  <si>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</si>
  <si>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</si>
  <si>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</si>
  <si>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</si>
  <si>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</si>
  <si>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</si>
  <si>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</si>
  <si>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</si>
  <si>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</si>
  <si>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</si>
  <si>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</si>
  <si>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</si>
  <si>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</si>
  <si>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</si>
  <si>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</si>
  <si>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</si>
  <si>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</si>
  <si>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</si>
  <si>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</si>
  <si>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</si>
  <si>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</si>
  <si>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</si>
  <si>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</si>
  <si>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</si>
  <si>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</si>
  <si>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</si>
  <si>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</si>
  <si>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</si>
  <si>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</si>
  <si>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</si>
  <si>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</si>
  <si>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</si>
  <si>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</si>
  <si>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</si>
  <si>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</si>
  <si>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</si>
  <si>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</si>
  <si>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</si>
  <si>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</si>
  <si>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</si>
  <si>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</si>
  <si>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</si>
  <si>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</si>
  <si>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</si>
  <si>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</si>
  <si>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</si>
  <si>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</si>
  <si>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</si>
  <si>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</si>
  <si>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</si>
  <si>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</si>
  <si>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</si>
  <si>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</si>
  <si>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</si>
  <si>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</si>
  <si>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</si>
  <si>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</si>
  <si>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</si>
  <si>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</si>
  <si>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</si>
  <si>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</si>
  <si>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</si>
  <si>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</si>
  <si>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</si>
  <si>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</si>
  <si>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</si>
  <si>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</si>
  <si>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</si>
  <si>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</si>
  <si>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</si>
  <si>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</si>
  <si>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</si>
  <si>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</si>
  <si>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</si>
  <si>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</si>
  <si>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</si>
  <si>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</si>
  <si>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</si>
  <si>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</si>
  <si>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</si>
  <si>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</si>
  <si>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</si>
  <si>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</si>
  <si>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</si>
  <si>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</si>
  <si>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</si>
  <si>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</si>
  <si>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</si>
  <si>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</si>
  <si>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</si>
  <si>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</si>
  <si>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</si>
  <si>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</si>
  <si>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</si>
  <si>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</si>
  <si>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</si>
  <si>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</si>
  <si>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</si>
  <si>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</si>
  <si>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</si>
  <si>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</si>
  <si>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</si>
  <si>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</si>
  <si>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</si>
  <si>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</si>
  <si>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</si>
  <si>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</si>
  <si>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</si>
  <si>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</si>
  <si>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</si>
  <si>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</si>
  <si>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</si>
  <si>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</si>
  <si>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</si>
  <si>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</si>
  <si>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</si>
  <si>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</si>
  <si>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</si>
  <si>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</si>
  <si>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</si>
  <si>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</si>
  <si>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</si>
  <si>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</si>
  <si>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</si>
  <si>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</si>
  <si>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</si>
  <si>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</si>
  <si>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</si>
  <si>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</si>
  <si>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</si>
  <si>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</si>
  <si>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</si>
  <si>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</si>
  <si>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</si>
  <si>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</si>
  <si>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</si>
  <si>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</si>
  <si>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</si>
  <si>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</si>
  <si>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</si>
  <si>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</si>
  <si>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</si>
  <si>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</si>
  <si>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</si>
  <si>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</si>
  <si>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</si>
  <si>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</si>
  <si>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</si>
  <si>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</si>
  <si>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</si>
  <si>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</si>
  <si>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</si>
  <si>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</si>
  <si>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</si>
  <si>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</si>
  <si>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</si>
  <si>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</si>
  <si>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</si>
  <si>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</si>
  <si>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</si>
  <si>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</si>
  <si>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</si>
  <si>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</si>
  <si>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</si>
  <si>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</si>
  <si>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</si>
  <si>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</si>
  <si>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</si>
  <si>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</si>
  <si>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</si>
  <si>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</si>
  <si>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</si>
  <si>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</si>
  <si>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</si>
  <si>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</si>
  <si>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</si>
  <si>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</si>
  <si>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</si>
  <si>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</si>
  <si>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</si>
  <si>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</si>
  <si>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</si>
  <si>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</si>
  <si>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</si>
  <si>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</si>
  <si>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</si>
  <si>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</si>
  <si>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</si>
  <si>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</si>
  <si>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</si>
  <si>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</si>
  <si>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</si>
  <si>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</si>
  <si>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</si>
  <si>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</si>
  <si>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</si>
  <si>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</si>
  <si>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</si>
  <si>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</si>
  <si>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</si>
  <si>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</si>
  <si>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</si>
  <si>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</si>
  <si>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</si>
  <si>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</si>
  <si>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</si>
  <si>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</si>
  <si>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</si>
  <si>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</si>
  <si>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</si>
  <si>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</si>
  <si>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</si>
  <si>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</si>
  <si>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</si>
  <si>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</si>
  <si>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</si>
  <si>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</si>
  <si>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</si>
  <si>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</si>
  <si>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</si>
  <si>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</si>
  <si>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</si>
  <si>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</si>
  <si>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</si>
  <si>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</si>
  <si>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</si>
  <si>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</si>
  <si>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</si>
  <si>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</si>
  <si>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</si>
  <si>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</si>
  <si>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</si>
  <si>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</si>
  <si>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</si>
  <si>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</si>
  <si>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</si>
  <si>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</si>
  <si>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</si>
  <si>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</si>
  <si>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</si>
  <si>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</si>
  <si>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</si>
  <si>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</si>
  <si>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</si>
  <si>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</si>
  <si>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</si>
  <si>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</si>
  <si>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</si>
  <si>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</si>
  <si>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</si>
  <si>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</si>
  <si>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</si>
  <si>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</si>
  <si>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</si>
  <si>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</si>
  <si>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</si>
  <si>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</si>
  <si>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</si>
  <si>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</si>
  <si>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</si>
  <si>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</si>
  <si>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</si>
  <si>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</si>
  <si>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</si>
  <si>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</si>
  <si>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</si>
  <si>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</si>
  <si>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</si>
  <si>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</si>
  <si>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</si>
  <si>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</si>
  <si>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</si>
  <si>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</si>
  <si>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</si>
  <si>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</si>
  <si>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</si>
  <si>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</si>
  <si>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</si>
  <si>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</si>
  <si>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</si>
  <si>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</si>
  <si>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</si>
  <si>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</si>
  <si>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</si>
  <si>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</si>
  <si>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</si>
  <si>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</si>
  <si>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</si>
  <si>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</si>
  <si>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</si>
  <si>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</si>
  <si>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</si>
  <si>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</si>
  <si>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</si>
  <si>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</si>
  <si>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</si>
  <si>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</si>
  <si>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</si>
  <si>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</si>
  <si>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</si>
  <si>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</si>
  <si>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</si>
  <si>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</si>
  <si>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</si>
  <si>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</si>
  <si>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</si>
  <si>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</si>
  <si>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</si>
  <si>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</si>
  <si>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</si>
  <si>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</si>
  <si>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</si>
  <si>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</si>
  <si>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</si>
  <si>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</si>
  <si>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</si>
  <si>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</si>
  <si>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</si>
  <si>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</si>
  <si>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</si>
  <si>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</si>
  <si>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</si>
  <si>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</si>
  <si>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</si>
  <si>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</si>
  <si>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</si>
  <si>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</si>
  <si>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</si>
  <si>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</si>
  <si>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</si>
  <si>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</si>
  <si>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</si>
  <si>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</si>
  <si>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</si>
  <si>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</si>
  <si>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</si>
  <si>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</si>
  <si>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</si>
  <si>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</si>
  <si>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</si>
  <si>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</si>
  <si>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</si>
  <si>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</si>
  <si>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</si>
  <si>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</si>
  <si>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</si>
  <si>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</si>
  <si>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</si>
  <si>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</si>
  <si>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</si>
  <si>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</si>
  <si>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</si>
  <si>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</si>
  <si>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</si>
  <si>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</si>
  <si>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</si>
  <si>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</si>
  <si>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</si>
  <si>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</si>
  <si>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</si>
  <si>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</si>
  <si>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</si>
  <si>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</si>
  <si>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</si>
  <si>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</si>
  <si>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</si>
  <si>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</si>
  <si>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</si>
  <si>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</si>
  <si>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</si>
  <si>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</si>
  <si>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</si>
  <si>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</si>
  <si>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</si>
  <si>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</si>
  <si>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</si>
  <si>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</si>
  <si>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</si>
  <si>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</si>
  <si>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</si>
  <si>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</si>
  <si>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</si>
  <si>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</si>
  <si>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</si>
  <si>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</si>
  <si>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</si>
  <si>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</si>
  <si>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</si>
  <si>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</si>
  <si>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</si>
  <si>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</si>
  <si>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</si>
  <si>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</si>
  <si>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</si>
  <si>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</si>
  <si>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</si>
  <si>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</si>
  <si>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</si>
  <si>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</si>
  <si>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</si>
  <si>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</si>
  <si>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</si>
  <si>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</si>
  <si>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</si>
  <si>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</si>
  <si>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</si>
  <si>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</si>
  <si>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</si>
  <si>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</si>
  <si>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</si>
  <si>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</si>
  <si>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</si>
  <si>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</si>
  <si>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</si>
  <si>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</si>
  <si>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</si>
  <si>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</si>
  <si>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</si>
  <si>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</si>
  <si>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</si>
  <si>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</si>
  <si>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</si>
  <si>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</si>
  <si>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</si>
  <si>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</si>
  <si>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</si>
  <si>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</si>
  <si>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</si>
  <si>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</si>
  <si>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</si>
  <si>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</si>
  <si>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</si>
  <si>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</si>
  <si>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</si>
  <si>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</si>
  <si>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</si>
  <si>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</si>
  <si>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</si>
  <si>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</si>
  <si>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</si>
  <si>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</si>
  <si>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</si>
  <si>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</si>
  <si>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</si>
  <si>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</si>
  <si>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</si>
  <si>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</si>
  <si>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</si>
  <si>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</si>
  <si>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</si>
  <si>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</si>
  <si>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</si>
  <si>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</si>
  <si>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</si>
  <si>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</si>
  <si>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</si>
  <si>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</si>
  <si>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</si>
  <si>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</si>
  <si>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</si>
  <si>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</si>
  <si>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</si>
  <si>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</si>
  <si>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</si>
  <si>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</si>
  <si>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</si>
  <si>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</si>
  <si>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</si>
  <si>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</si>
  <si>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</si>
  <si>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</si>
  <si>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</si>
  <si>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</si>
  <si>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</si>
  <si>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</si>
  <si>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</si>
  <si>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</si>
  <si>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</si>
  <si>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</si>
  <si>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</si>
  <si>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</si>
  <si>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</si>
  <si>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</si>
  <si>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</si>
  <si>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</si>
  <si>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</si>
  <si>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</si>
  <si>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</si>
  <si>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</si>
  <si>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</si>
  <si>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</si>
  <si>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</si>
  <si>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</si>
  <si>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</si>
  <si>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</si>
  <si>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</si>
  <si>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</si>
  <si>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</si>
  <si>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</si>
  <si>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</si>
  <si>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</si>
  <si>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</si>
  <si>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</si>
  <si>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</si>
  <si>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</si>
  <si>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</si>
  <si>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</si>
  <si>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</si>
  <si>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</si>
  <si>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</si>
  <si>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</si>
  <si>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</si>
  <si>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</si>
  <si>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</si>
  <si>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</si>
  <si>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</si>
  <si>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</si>
  <si>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</si>
  <si>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</si>
  <si>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</si>
  <si>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</si>
  <si>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</si>
  <si>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</si>
  <si>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</si>
  <si>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</si>
  <si>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</si>
  <si>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</si>
  <si>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</si>
  <si>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</si>
  <si>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</si>
  <si>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</si>
  <si>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</si>
  <si>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</si>
  <si>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</si>
  <si>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</si>
  <si>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</si>
  <si>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</si>
  <si>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</si>
  <si>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</si>
  <si>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</si>
  <si>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</si>
  <si>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</si>
  <si>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</si>
  <si>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</si>
  <si>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</si>
  <si>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</si>
  <si>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</si>
  <si>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</si>
  <si>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</si>
  <si>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</si>
  <si>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</si>
  <si>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</si>
  <si>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</si>
  <si>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</si>
  <si>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</si>
  <si>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</si>
  <si>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</si>
  <si>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</si>
  <si>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</si>
  <si>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</si>
  <si>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</si>
  <si>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</si>
  <si>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</si>
  <si>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</si>
  <si>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</si>
  <si>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</si>
  <si>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</si>
  <si>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</si>
  <si>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</si>
  <si>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</si>
  <si>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</si>
  <si>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</si>
  <si>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</si>
  <si>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</si>
  <si>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</si>
  <si>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</si>
  <si>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</si>
  <si>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</si>
  <si>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</si>
  <si>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</si>
  <si>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</si>
  <si>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</si>
  <si>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</si>
  <si>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</si>
  <si>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</si>
  <si>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</si>
  <si>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</si>
  <si>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</si>
  <si>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</si>
  <si>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</si>
  <si>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</si>
  <si>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</si>
  <si>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</si>
  <si>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</si>
  <si>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</si>
  <si>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</si>
  <si>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</si>
  <si>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</si>
  <si>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</si>
  <si>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</si>
  <si>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</si>
  <si>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</si>
  <si>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</si>
  <si>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</si>
  <si>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</si>
  <si>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</si>
  <si>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</si>
  <si>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</si>
  <si>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</si>
  <si>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</si>
  <si>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</si>
  <si>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</si>
  <si>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</si>
  <si>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</si>
  <si>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</si>
  <si>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</si>
  <si>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</si>
  <si>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</si>
  <si>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</si>
  <si>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</si>
  <si>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</si>
  <si>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</si>
  <si>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</si>
  <si>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</si>
  <si>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</si>
  <si>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</si>
  <si>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</si>
  <si>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</si>
  <si>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</si>
  <si>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</si>
  <si>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</si>
  <si>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</si>
  <si>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</si>
  <si>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</si>
  <si>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</si>
  <si>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</si>
  <si>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</si>
  <si>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</si>
  <si>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</si>
  <si>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</si>
  <si>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</si>
  <si>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</si>
  <si>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</si>
  <si>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</si>
  <si>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</si>
  <si>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</si>
  <si>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</si>
  <si>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</si>
  <si>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</si>
  <si>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</si>
  <si>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</si>
  <si>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</si>
  <si>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</si>
  <si>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</si>
  <si>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</si>
  <si>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</si>
  <si>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</si>
  <si>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</si>
  <si>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</si>
  <si>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</si>
  <si>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</si>
  <si>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</si>
  <si>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</si>
  <si>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</si>
  <si>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</si>
  <si>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</si>
  <si>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</si>
  <si>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</si>
  <si>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</si>
  <si>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</si>
  <si>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</si>
  <si>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</si>
  <si>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</si>
  <si>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</si>
  <si>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</si>
  <si>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</si>
  <si>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</si>
  <si>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</si>
  <si>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</si>
  <si>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</si>
  <si>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</si>
  <si>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</si>
  <si>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</si>
  <si>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</si>
  <si>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</si>
  <si>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</si>
  <si>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</si>
  <si>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</si>
  <si>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</si>
  <si>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</si>
  <si>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</si>
  <si>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</si>
  <si>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</si>
  <si>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</si>
  <si>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</si>
  <si>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</si>
  <si>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</si>
  <si>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</si>
  <si>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</si>
  <si>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</si>
  <si>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</si>
  <si>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</si>
  <si>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</si>
  <si>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</si>
  <si>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</si>
  <si>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</si>
  <si>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</si>
  <si>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</si>
  <si>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</si>
  <si>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</si>
  <si>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</si>
  <si>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</si>
  <si>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</si>
  <si>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</si>
  <si>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</si>
  <si>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</si>
  <si>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</si>
  <si>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</si>
  <si>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</si>
  <si>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</si>
  <si>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</si>
  <si>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</si>
  <si>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</si>
  <si>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</si>
  <si>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</si>
  <si>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</si>
  <si>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</si>
  <si>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</si>
  <si>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</si>
  <si>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</si>
  <si>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</si>
  <si>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</si>
  <si>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</si>
  <si>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</si>
  <si>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</si>
  <si>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</si>
  <si>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</si>
  <si>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</si>
  <si>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</si>
  <si>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</si>
  <si>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</si>
  <si>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</si>
  <si>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</si>
  <si>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</si>
  <si>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</si>
  <si>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</si>
  <si>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</si>
  <si>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</si>
  <si>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</si>
  <si>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</si>
  <si>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</si>
  <si>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</si>
  <si>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</si>
  <si>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</si>
  <si>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</si>
  <si>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</si>
  <si>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</si>
  <si>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</si>
  <si>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</si>
  <si>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</si>
  <si>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</si>
  <si>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</si>
  <si>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</si>
  <si>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</si>
  <si>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</si>
  <si>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</si>
  <si>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</si>
  <si>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</si>
  <si>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</si>
  <si>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</si>
  <si>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</si>
  <si>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</si>
  <si>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</si>
  <si>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</si>
  <si>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</si>
  <si>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</si>
  <si>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</si>
  <si>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</si>
  <si>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</si>
  <si>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</si>
  <si>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</si>
  <si>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</si>
  <si>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</si>
  <si>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</si>
  <si>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</si>
  <si>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</si>
  <si>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</si>
  <si>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</si>
  <si>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</si>
  <si>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</si>
  <si>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</si>
  <si>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</si>
  <si>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</si>
  <si>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</si>
  <si>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</si>
  <si>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</si>
  <si>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</si>
  <si>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</si>
  <si>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</si>
  <si>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</si>
  <si>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</si>
  <si>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</si>
  <si>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</si>
  <si>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</si>
  <si>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</si>
  <si>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</si>
  <si>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</si>
  <si>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</si>
  <si>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</si>
  <si>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</si>
  <si>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</si>
  <si>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</si>
  <si>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</si>
  <si>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</si>
  <si>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</si>
  <si>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</si>
  <si>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</si>
  <si>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</si>
  <si>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</si>
  <si>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</si>
  <si>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</si>
  <si>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</si>
  <si>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</si>
  <si>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</si>
  <si>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</si>
  <si>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</si>
  <si>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</si>
  <si>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</si>
  <si>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</si>
  <si>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</si>
  <si>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</si>
  <si>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</si>
  <si>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</si>
  <si>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</si>
  <si>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</si>
  <si>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</si>
  <si>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</si>
  <si>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</si>
  <si>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</si>
  <si>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</si>
  <si>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</si>
  <si>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</si>
  <si>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</si>
  <si>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</si>
  <si>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</si>
  <si>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</si>
  <si>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</si>
  <si>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</si>
  <si>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</si>
  <si>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</si>
  <si>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</si>
  <si>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</si>
  <si>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</si>
  <si>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</si>
  <si>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</si>
  <si>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</si>
  <si>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</si>
  <si>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</si>
  <si>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</si>
  <si>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</si>
  <si>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</si>
  <si>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</si>
  <si>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</si>
  <si>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</si>
  <si>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</si>
  <si>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</si>
  <si>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</si>
  <si>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</si>
  <si>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</si>
  <si>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</si>
  <si>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</si>
  <si>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</si>
  <si>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</si>
  <si>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</si>
  <si>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</si>
  <si>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</si>
  <si>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</si>
  <si>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</si>
  <si>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</si>
  <si>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</si>
  <si>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</si>
  <si>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</si>
  <si>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</si>
  <si>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</si>
  <si>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</si>
  <si>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</si>
  <si>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</si>
  <si>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</si>
  <si>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</si>
  <si>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</si>
  <si>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</si>
  <si>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</si>
  <si>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</si>
  <si>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</si>
  <si>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</si>
  <si>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</si>
  <si>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</si>
  <si>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</si>
  <si>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</si>
  <si>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</si>
  <si>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</si>
  <si>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</si>
  <si>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</si>
  <si>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</si>
  <si>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</si>
  <si>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</si>
  <si>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</si>
  <si>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</si>
  <si>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</si>
  <si>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</si>
  <si>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</si>
  <si>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</si>
  <si>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</si>
  <si>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</si>
  <si>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</si>
  <si>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</si>
  <si>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</si>
  <si>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</si>
  <si>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</si>
  <si>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</si>
  <si>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</si>
  <si>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</si>
  <si>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</si>
  <si>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</si>
  <si>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</si>
  <si>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</si>
  <si>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</si>
  <si>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</si>
  <si>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</si>
  <si>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</si>
  <si>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</si>
  <si>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</si>
  <si>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</si>
  <si>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</si>
  <si>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</si>
  <si>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</si>
  <si>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</si>
  <si>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</si>
  <si>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</si>
  <si>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</si>
  <si>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</si>
  <si>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</si>
  <si>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</si>
  <si>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</si>
  <si>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</si>
  <si>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</si>
  <si>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</si>
  <si>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</si>
  <si>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</si>
  <si>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</si>
  <si>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</si>
  <si>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</si>
  <si>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</si>
  <si>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</si>
  <si>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</si>
  <si>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</si>
  <si>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</si>
  <si>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</si>
  <si>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</si>
  <si>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</si>
  <si>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</si>
  <si>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</si>
  <si>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</si>
  <si>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</si>
  <si>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</si>
  <si>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</si>
  <si>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</si>
  <si>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</si>
  <si>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</si>
  <si>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</si>
  <si>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</si>
  <si>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</si>
  <si>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</si>
  <si>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</si>
  <si>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</si>
  <si>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</si>
  <si>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</si>
  <si>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</si>
  <si>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</si>
  <si>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</si>
  <si>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</si>
  <si>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</si>
  <si>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</si>
  <si>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</si>
  <si>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</si>
  <si>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</si>
  <si>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</si>
  <si>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</si>
  <si>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</si>
  <si>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</si>
  <si>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</si>
  <si>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</si>
  <si>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</si>
  <si>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</si>
  <si>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</si>
  <si>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</si>
  <si>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</si>
  <si>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</si>
  <si>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</si>
  <si>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</si>
  <si>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</si>
  <si>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</si>
  <si>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</si>
  <si>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</si>
  <si>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</si>
  <si>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</si>
  <si>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</si>
  <si>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</si>
  <si>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</si>
  <si>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</si>
  <si>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</si>
  <si>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</si>
  <si>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</si>
  <si>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</si>
  <si>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</si>
  <si>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</si>
  <si>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</si>
  <si>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</si>
  <si>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</si>
  <si>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</si>
  <si>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</si>
  <si>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</si>
  <si>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</si>
  <si>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</si>
  <si>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</si>
  <si>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</si>
  <si>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</si>
  <si>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</si>
  <si>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</si>
  <si>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</si>
  <si>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</si>
  <si>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</si>
  <si>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</si>
  <si>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</si>
  <si>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</si>
  <si>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</si>
  <si>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</si>
  <si>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</si>
  <si>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</si>
  <si>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</si>
  <si>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</si>
  <si>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</si>
  <si>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</si>
  <si>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</si>
  <si>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</si>
  <si>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</si>
  <si>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</si>
  <si>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</si>
  <si>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</si>
  <si>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</si>
  <si>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</si>
  <si>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</si>
  <si>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</si>
  <si>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</si>
  <si>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</si>
  <si>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</si>
  <si>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</si>
  <si>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</si>
  <si>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</si>
  <si>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</si>
  <si>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</si>
  <si>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</si>
  <si>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</si>
  <si>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</si>
  <si>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</si>
  <si>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</si>
  <si>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</si>
  <si>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</si>
  <si>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</si>
  <si>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</si>
  <si>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</si>
  <si>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</si>
  <si>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</si>
  <si>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</si>
  <si>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</si>
  <si>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</si>
  <si>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</si>
  <si>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</si>
  <si>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</si>
  <si>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</si>
  <si>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</si>
  <si>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</si>
  <si>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</si>
  <si>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</si>
  <si>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</si>
  <si>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</si>
  <si>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</si>
  <si>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</si>
  <si>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</si>
  <si>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</si>
  <si>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</si>
  <si>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</si>
  <si>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</si>
  <si>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</si>
  <si>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</si>
  <si>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</si>
  <si>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</si>
  <si>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</si>
  <si>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</si>
  <si>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</si>
  <si>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</si>
  <si>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</si>
  <si>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</si>
  <si>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</si>
  <si>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</si>
  <si>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</si>
  <si>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</si>
  <si>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</si>
  <si>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</si>
  <si>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</si>
  <si>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</si>
  <si>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</si>
  <si>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</si>
  <si>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</si>
  <si>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</si>
  <si>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</si>
  <si>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</si>
  <si>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</si>
  <si>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</si>
  <si>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</si>
  <si>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</si>
  <si>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</si>
  <si>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</si>
  <si>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</si>
  <si>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</si>
  <si>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</si>
  <si>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</si>
  <si>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</si>
  <si>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</si>
  <si>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</si>
  <si>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</si>
  <si>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</si>
  <si>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</si>
  <si>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</si>
  <si>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</si>
  <si>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</si>
  <si>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</si>
  <si>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</si>
  <si>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</si>
  <si>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</si>
  <si>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</si>
  <si>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</si>
  <si>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</si>
  <si>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</si>
  <si>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</si>
  <si>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</si>
  <si>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</si>
  <si>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</si>
  <si>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</si>
  <si>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</si>
  <si>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</si>
  <si>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</si>
  <si>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</si>
  <si>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</si>
  <si>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</si>
  <si>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</si>
  <si>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</si>
  <si>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</si>
  <si>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</si>
  <si>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</si>
  <si>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</si>
  <si>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</si>
  <si>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</si>
  <si>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</si>
  <si>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</si>
  <si>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</si>
  <si>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</si>
  <si>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</si>
  <si>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</si>
  <si>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</si>
  <si>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</si>
  <si>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</si>
  <si>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</si>
  <si>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</si>
  <si>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</si>
  <si>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</si>
  <si>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</si>
  <si>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</si>
  <si>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</si>
  <si>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</si>
  <si>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</si>
  <si>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</si>
  <si>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</si>
  <si>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</si>
  <si>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</si>
  <si>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</si>
  <si>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</si>
  <si>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</si>
  <si>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</si>
  <si>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</si>
  <si>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</si>
  <si>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</si>
  <si>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</si>
  <si>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</si>
  <si>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</si>
  <si>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</si>
  <si>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</si>
  <si>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</si>
  <si>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</si>
  <si>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</si>
  <si>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</si>
  <si>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</si>
  <si>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</si>
  <si>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</si>
  <si>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</si>
  <si>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</si>
  <si>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</si>
  <si>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</si>
  <si>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</si>
  <si>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</si>
  <si>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</si>
  <si>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</si>
  <si>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</si>
  <si>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</si>
  <si>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</si>
  <si>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</si>
  <si>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</si>
  <si>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</si>
  <si>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</si>
  <si>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</si>
  <si>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</si>
  <si>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</si>
  <si>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</si>
  <si>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</si>
  <si>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</si>
  <si>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</si>
  <si>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</si>
  <si>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</si>
  <si>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</si>
  <si>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</si>
  <si>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</si>
  <si>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</si>
  <si>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</si>
  <si>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</si>
  <si>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</si>
  <si>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</si>
  <si>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</si>
  <si>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</si>
  <si>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</si>
  <si>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</si>
  <si>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</si>
  <si>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</si>
  <si>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</si>
  <si>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</si>
  <si>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</si>
  <si>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</si>
  <si>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</si>
  <si>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</si>
  <si>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</si>
  <si>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</si>
  <si>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</si>
  <si>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</si>
  <si>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</si>
  <si>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</si>
  <si>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</si>
  <si>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</si>
  <si>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</si>
  <si>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</si>
  <si>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</si>
  <si>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</si>
  <si>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</si>
  <si>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</si>
  <si>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</si>
  <si>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</si>
  <si>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</si>
  <si>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</si>
  <si>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</si>
  <si>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</si>
  <si>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</si>
  <si>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</si>
  <si>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</si>
  <si>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</si>
  <si>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</si>
  <si>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</si>
  <si>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</si>
  <si>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</si>
  <si>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</si>
  <si>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</si>
  <si>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</si>
  <si>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</si>
  <si>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</si>
  <si>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</si>
  <si>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</si>
  <si>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</si>
  <si>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</si>
  <si>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</si>
  <si>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</si>
  <si>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</si>
  <si>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</si>
  <si>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</si>
  <si>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</si>
  <si>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</si>
  <si>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</si>
  <si>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</si>
  <si>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</si>
  <si>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</si>
  <si>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</si>
  <si>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</si>
  <si>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</si>
  <si>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</si>
  <si>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</si>
  <si>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</si>
  <si>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</si>
  <si>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</si>
  <si>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</si>
  <si>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</si>
  <si>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</si>
  <si>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</si>
  <si>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</si>
  <si>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</si>
  <si>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</si>
  <si>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</si>
  <si>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</si>
  <si>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</si>
  <si>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</si>
  <si>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</si>
  <si>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</si>
  <si>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</si>
  <si>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</si>
  <si>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</si>
  <si>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</si>
  <si>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</si>
  <si>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</si>
  <si>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</si>
  <si>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</si>
  <si>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</si>
  <si>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</si>
  <si>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</si>
  <si>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</si>
  <si>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</si>
  <si>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</si>
  <si>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</si>
  <si>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</si>
  <si>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</si>
  <si>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</si>
  <si>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</si>
  <si>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</si>
  <si>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</si>
  <si>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</si>
  <si>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</si>
  <si>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</si>
  <si>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</si>
  <si>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</si>
  <si>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</si>
  <si>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</si>
  <si>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</si>
  <si>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</si>
  <si>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</si>
  <si>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</si>
  <si>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</si>
  <si>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</si>
  <si>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</si>
  <si>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</si>
  <si>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</si>
  <si>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</si>
  <si>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</si>
  <si>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</si>
  <si>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</si>
  <si>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</si>
  <si>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</si>
  <si>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</si>
  <si>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</si>
  <si>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</si>
  <si>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</si>
  <si>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</si>
  <si>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</si>
  <si>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</si>
  <si>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</si>
  <si>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</si>
  <si>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</si>
  <si>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</si>
  <si>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</si>
  <si>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</si>
  <si>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</si>
  <si>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</si>
  <si>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</si>
  <si>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</si>
  <si>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</si>
  <si>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</si>
  <si>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</si>
  <si>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</si>
  <si>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</si>
  <si>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</si>
  <si>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</si>
  <si>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</si>
  <si>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</si>
  <si>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</si>
  <si>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</si>
  <si>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</si>
  <si>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</si>
  <si>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</si>
  <si>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</si>
  <si>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</si>
  <si>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</si>
  <si>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</si>
  <si>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</si>
  <si>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</si>
  <si>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</si>
  <si>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</si>
  <si>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</si>
  <si>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</si>
  <si>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</si>
  <si>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</si>
  <si>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</si>
  <si>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</si>
  <si>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</si>
  <si>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</si>
  <si>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</si>
  <si>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</si>
  <si>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</si>
  <si>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</si>
  <si>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</si>
  <si>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</si>
  <si>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</si>
  <si>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</si>
  <si>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</si>
  <si>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</si>
  <si>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</si>
  <si>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</si>
  <si>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</si>
  <si>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</si>
  <si>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</si>
  <si>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</si>
  <si>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</si>
  <si>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</si>
  <si>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</si>
  <si>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</si>
  <si>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</si>
  <si>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</si>
  <si>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</si>
  <si>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</si>
  <si>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</si>
  <si>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</si>
  <si>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</si>
  <si>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</si>
  <si>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</si>
  <si>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</si>
  <si>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</si>
  <si>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</si>
  <si>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</si>
  <si>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</si>
  <si>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</si>
  <si>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</si>
  <si>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</si>
  <si>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</si>
  <si>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</si>
  <si>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</si>
  <si>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</si>
  <si>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</si>
  <si>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</si>
  <si>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</si>
  <si>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</si>
  <si>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</si>
  <si>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</si>
  <si>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</si>
  <si>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</si>
  <si>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</si>
  <si>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</si>
  <si>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</si>
  <si>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</si>
  <si>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</si>
  <si>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</si>
  <si>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</si>
  <si>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</si>
  <si>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</si>
  <si>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</si>
  <si>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</si>
  <si>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</si>
  <si>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</si>
  <si>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</si>
  <si>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</si>
  <si>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</si>
  <si>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</si>
  <si>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</si>
  <si>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</si>
  <si>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</si>
  <si>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</si>
  <si>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</si>
  <si>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</si>
  <si>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</si>
  <si>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</si>
  <si>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</si>
  <si>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</si>
  <si>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</si>
  <si>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</si>
  <si>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</si>
  <si>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</si>
  <si>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</si>
  <si>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</si>
  <si>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</si>
  <si>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</si>
  <si>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</si>
  <si>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</si>
  <si>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</si>
  <si>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</si>
  <si>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</si>
  <si>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</si>
  <si>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</si>
  <si>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</si>
  <si>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</si>
  <si>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</si>
  <si>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</si>
  <si>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</si>
  <si>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</si>
  <si>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</si>
  <si>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</si>
  <si>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</si>
  <si>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</si>
  <si>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</si>
  <si>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</si>
  <si>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</si>
  <si>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</si>
  <si>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</si>
  <si>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</si>
  <si>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</si>
  <si>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</si>
  <si>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</si>
  <si>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</si>
  <si>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</si>
  <si>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</si>
  <si>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</si>
  <si>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</si>
  <si>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</si>
  <si>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</si>
  <si>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</si>
  <si>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</si>
  <si>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</si>
  <si>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</si>
  <si>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</si>
  <si>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</si>
  <si>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</si>
  <si>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</si>
  <si>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</si>
  <si>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</si>
  <si>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</si>
  <si>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</si>
  <si>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</si>
  <si>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</si>
  <si>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</si>
  <si>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</si>
  <si>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</si>
  <si>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</si>
  <si>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</si>
  <si>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</si>
  <si>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</si>
  <si>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</si>
  <si>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</si>
  <si>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</si>
  <si>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</si>
  <si>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</si>
  <si>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</si>
  <si>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</si>
  <si>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</si>
  <si>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</si>
  <si>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</si>
  <si>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</si>
  <si>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</si>
  <si>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</si>
  <si>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</si>
  <si>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</si>
  <si>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</si>
  <si>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</si>
  <si>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</si>
  <si>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</si>
  <si>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</si>
  <si>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</si>
  <si>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</si>
  <si>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</si>
  <si>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</si>
  <si>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</si>
  <si>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</si>
  <si>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</si>
  <si>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</si>
  <si>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</si>
  <si>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</si>
  <si>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</si>
  <si>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</si>
  <si>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</si>
  <si>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</si>
  <si>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</si>
  <si>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</si>
  <si>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</si>
  <si>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</si>
  <si>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</si>
  <si>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</si>
  <si>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</si>
  <si>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</si>
  <si>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</si>
  <si>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</si>
  <si>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</si>
  <si>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</si>
  <si>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</si>
  <si>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</si>
  <si>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</si>
  <si>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</si>
  <si>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</si>
  <si>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</si>
  <si>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</si>
  <si>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</si>
  <si>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</si>
  <si>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</si>
  <si>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</si>
  <si>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</si>
  <si>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</si>
  <si>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</si>
  <si>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</si>
  <si>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</si>
  <si>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</si>
  <si>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</si>
  <si>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</si>
  <si>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</si>
  <si>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</si>
  <si>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</si>
  <si>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</si>
  <si>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</si>
  <si>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</si>
  <si>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</si>
  <si>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</si>
  <si>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</si>
  <si>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</si>
  <si>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</si>
  <si>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</si>
  <si>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</si>
  <si>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</si>
  <si>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</si>
  <si>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</si>
  <si>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</si>
  <si>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</si>
  <si>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</si>
  <si>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</si>
  <si>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</si>
  <si>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</si>
  <si>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</si>
  <si>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</si>
  <si>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</si>
  <si>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</si>
  <si>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</si>
  <si>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</si>
  <si>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</si>
  <si>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</si>
  <si>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</si>
  <si>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</si>
  <si>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</si>
  <si>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</si>
  <si>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</si>
  <si>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</si>
  <si>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</si>
  <si>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</si>
  <si>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</si>
  <si>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</si>
  <si>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</si>
  <si>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</si>
  <si>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</si>
  <si>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</si>
  <si>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</si>
  <si>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</si>
  <si>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</si>
  <si>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</si>
  <si>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</si>
  <si>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</si>
  <si>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</si>
  <si>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</si>
  <si>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</si>
  <si>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</si>
  <si>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</si>
  <si>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</si>
  <si>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</si>
  <si>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</si>
  <si>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</si>
  <si>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</si>
  <si>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</si>
  <si>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</si>
  <si>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</si>
  <si>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</si>
  <si>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</si>
  <si>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</si>
  <si>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</si>
  <si>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</si>
  <si>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</si>
  <si>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</si>
  <si>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</si>
  <si>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</si>
  <si>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</si>
  <si>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</si>
  <si>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</si>
  <si>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</si>
  <si>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</si>
  <si>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</si>
  <si>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</si>
  <si>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</si>
  <si>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</si>
  <si>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</si>
  <si>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</si>
  <si>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</si>
  <si>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</si>
  <si>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</si>
  <si>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</si>
  <si>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</si>
  <si>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</si>
  <si>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</si>
  <si>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</si>
  <si>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</si>
  <si>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</si>
  <si>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</si>
  <si>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</si>
  <si>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</si>
  <si>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</si>
  <si>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</si>
  <si>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</si>
  <si>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</si>
  <si>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</si>
  <si>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</si>
  <si>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</si>
  <si>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</si>
  <si>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</si>
  <si>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</si>
  <si>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</si>
  <si>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</si>
  <si>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</si>
  <si>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</si>
  <si>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</si>
  <si>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</si>
  <si>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</si>
  <si>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</si>
  <si>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</si>
  <si>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</si>
  <si>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</si>
  <si>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</si>
  <si>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</si>
  <si>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</si>
  <si>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</si>
  <si>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</si>
  <si>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</si>
  <si>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</si>
  <si>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</si>
  <si>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</si>
  <si>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</si>
  <si>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</si>
  <si>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</si>
  <si>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</si>
  <si>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</si>
  <si>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</si>
  <si>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</si>
  <si>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</si>
  <si>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</si>
  <si>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</si>
  <si>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</si>
  <si>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</si>
  <si>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</si>
  <si>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</si>
  <si>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</si>
  <si>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</si>
  <si>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</si>
  <si>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</si>
  <si>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</si>
  <si>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</si>
  <si>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</si>
  <si>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</si>
  <si>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</si>
  <si>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</si>
  <si>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</si>
  <si>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</si>
  <si>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</si>
  <si>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</si>
  <si>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</si>
  <si>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</si>
  <si>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</si>
  <si>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</si>
  <si>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</si>
  <si>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</si>
  <si>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</si>
  <si>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</si>
  <si>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</si>
  <si>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</si>
  <si>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</si>
  <si>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</si>
  <si>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</si>
  <si>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</si>
  <si>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</si>
  <si>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</si>
  <si>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</si>
  <si>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</si>
  <si>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</si>
  <si>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</si>
  <si>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</si>
  <si>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</si>
  <si>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</si>
  <si>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</si>
  <si>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</si>
  <si>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</si>
  <si>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</si>
  <si>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</si>
  <si>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</si>
  <si>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</si>
  <si>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</si>
  <si>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</si>
  <si>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</si>
  <si>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</si>
  <si>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</si>
  <si>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</si>
  <si>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</si>
  <si>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</si>
  <si>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</si>
  <si>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</si>
  <si>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</si>
  <si>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</si>
  <si>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</si>
  <si>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</si>
  <si>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</si>
  <si>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</si>
  <si>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</si>
  <si>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</si>
  <si>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</si>
  <si>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</si>
  <si>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</si>
  <si>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</si>
  <si>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</si>
  <si>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</si>
  <si>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</si>
  <si>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</si>
  <si>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</si>
  <si>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</si>
  <si>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</si>
  <si>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</si>
  <si>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</si>
  <si>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</si>
  <si>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</si>
  <si>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</si>
  <si>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</si>
  <si>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</si>
  <si>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</si>
  <si>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</si>
  <si>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</si>
  <si>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</si>
  <si>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</si>
  <si>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</si>
  <si>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</si>
  <si>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</si>
  <si>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</si>
  <si>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</si>
  <si>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</si>
  <si>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</si>
  <si>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</si>
  <si>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</si>
  <si>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</si>
  <si>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</si>
  <si>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</si>
  <si>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</si>
  <si>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</si>
  <si>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</si>
  <si>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</si>
  <si>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</si>
  <si>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</si>
  <si>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</si>
  <si>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</si>
  <si>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</si>
  <si>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</si>
  <si>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</si>
  <si>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</si>
  <si>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</si>
  <si>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</si>
  <si>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</si>
  <si>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</si>
  <si>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</si>
  <si>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</si>
  <si>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</si>
  <si>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</si>
  <si>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</si>
  <si>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</si>
  <si>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</si>
  <si>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</si>
  <si>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</si>
  <si>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</si>
  <si>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</si>
  <si>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</si>
  <si>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</si>
  <si>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</si>
  <si>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</si>
  <si>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</si>
  <si>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</si>
  <si>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</si>
  <si>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</si>
  <si>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</si>
  <si>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</si>
  <si>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</si>
  <si>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</si>
  <si>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</si>
  <si>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</si>
  <si>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</si>
  <si>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</si>
  <si>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</si>
  <si>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</si>
  <si>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</si>
  <si>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</si>
  <si>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</si>
  <si>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</si>
  <si>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</si>
  <si>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</si>
  <si>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</si>
  <si>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</si>
  <si>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</si>
  <si>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</si>
  <si>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</si>
  <si>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</si>
  <si>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</si>
  <si>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</si>
  <si>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</si>
  <si>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</si>
  <si>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</si>
  <si>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</si>
  <si>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</si>
  <si>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</si>
  <si>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</si>
  <si>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</si>
  <si>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</si>
  <si>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</si>
  <si>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</si>
  <si>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</si>
  <si>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</si>
  <si>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</si>
  <si>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</si>
  <si>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</si>
  <si>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</si>
  <si>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</si>
  <si>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</si>
  <si>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</si>
  <si>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</si>
  <si>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</si>
  <si>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</si>
  <si>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</si>
  <si>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</si>
  <si>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</si>
  <si>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</si>
  <si>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</si>
  <si>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</si>
  <si>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</si>
  <si>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</si>
  <si>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</si>
  <si>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</si>
  <si>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</si>
  <si>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</si>
  <si>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</si>
  <si>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</si>
  <si>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</si>
  <si>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</si>
  <si>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</si>
  <si>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</si>
  <si>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</si>
  <si>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</si>
  <si>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</si>
  <si>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</si>
  <si>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</si>
  <si>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</si>
  <si>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</si>
  <si>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</si>
  <si>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</si>
  <si>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</si>
  <si>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</si>
  <si>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</si>
  <si>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</si>
  <si>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</si>
  <si>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</si>
  <si>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</si>
  <si>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</si>
  <si>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</si>
  <si>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</si>
  <si>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</si>
  <si>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</si>
  <si>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</si>
  <si>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</si>
  <si>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</si>
  <si>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</si>
  <si>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</si>
  <si>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</si>
  <si>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</si>
  <si>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</si>
  <si>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</si>
  <si>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</si>
  <si>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</si>
  <si>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</si>
  <si>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</si>
  <si>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</si>
  <si>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</si>
  <si>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</si>
  <si>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</si>
  <si>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</si>
  <si>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</si>
  <si>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</si>
  <si>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</si>
  <si>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</si>
  <si>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</si>
  <si>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</si>
  <si>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</si>
  <si>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</si>
  <si>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</si>
  <si>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</si>
  <si>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</si>
  <si>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</si>
  <si>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</si>
  <si>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</si>
  <si>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</si>
  <si>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</si>
  <si>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</si>
  <si>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</si>
  <si>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</si>
  <si>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</si>
  <si>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</si>
  <si>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</si>
  <si>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</si>
  <si>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</si>
  <si>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</si>
  <si>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</si>
  <si>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</si>
  <si>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</si>
  <si>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</si>
  <si>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</si>
  <si>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</si>
  <si>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</si>
  <si>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</si>
  <si>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</si>
  <si>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</si>
  <si>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</si>
  <si>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</si>
  <si>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</si>
  <si>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</si>
  <si>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</si>
  <si>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</si>
  <si>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</si>
  <si>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</si>
  <si>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</si>
  <si>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</si>
  <si>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</si>
  <si>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</si>
  <si>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</si>
  <si>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</si>
  <si>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</si>
  <si>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</si>
  <si>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</si>
  <si>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</si>
  <si>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</si>
  <si>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</si>
  <si>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</si>
  <si>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</si>
  <si>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</si>
  <si>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</si>
  <si>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</si>
  <si>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</si>
  <si>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</si>
  <si>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</si>
  <si>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</si>
  <si>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</si>
  <si>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</si>
  <si>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</si>
  <si>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</si>
  <si>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</si>
  <si>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</si>
  <si>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</si>
  <si>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</si>
  <si>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</si>
  <si>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</si>
  <si>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</si>
  <si>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</si>
  <si>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</si>
  <si>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</si>
  <si>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</si>
  <si>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</si>
  <si>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</si>
  <si>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</si>
  <si>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</si>
  <si>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</si>
  <si>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</si>
  <si>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</si>
  <si>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</si>
  <si>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</si>
  <si>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</si>
  <si>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</si>
  <si>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</si>
  <si>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</si>
  <si>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</si>
  <si>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</si>
  <si>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</si>
  <si>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</si>
  <si>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</si>
  <si>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</si>
  <si>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</si>
  <si>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</si>
  <si>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</si>
  <si>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</si>
  <si>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</si>
  <si>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</si>
  <si>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</si>
  <si>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</si>
  <si>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</si>
  <si>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</si>
  <si>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</si>
  <si>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</si>
  <si>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</si>
  <si>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</si>
  <si>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</si>
  <si>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</si>
  <si>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</si>
  <si>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</si>
  <si>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</si>
  <si>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</si>
  <si>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</si>
  <si>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</si>
  <si>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</si>
  <si>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</si>
  <si>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</si>
  <si>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</si>
  <si>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</si>
  <si>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</si>
  <si>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</si>
  <si>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</si>
  <si>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</si>
  <si>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</si>
  <si>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</si>
  <si>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</si>
  <si>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</si>
  <si>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</si>
  <si>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</si>
  <si>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</si>
  <si>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</si>
  <si>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</si>
  <si>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</si>
  <si>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</si>
  <si>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</si>
  <si>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</si>
  <si>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</si>
  <si>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</si>
  <si>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</si>
  <si>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</si>
  <si>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</si>
  <si>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</si>
  <si>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</si>
  <si>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</si>
  <si>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</si>
  <si>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</si>
  <si>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</si>
  <si>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</si>
  <si>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</si>
  <si>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</si>
  <si>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</si>
  <si>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</si>
  <si>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</si>
  <si>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</si>
  <si>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</si>
  <si>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</si>
  <si>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</si>
  <si>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</si>
  <si>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</si>
  <si>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</si>
  <si>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</si>
  <si>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</si>
  <si>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</si>
  <si>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</si>
  <si>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</si>
  <si>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</si>
  <si>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</si>
  <si>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</si>
  <si>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</si>
  <si>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</si>
  <si>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</si>
  <si>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</si>
  <si>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</si>
  <si>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</si>
  <si>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</si>
  <si>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</si>
  <si>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</si>
  <si>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</si>
  <si>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</si>
  <si>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</si>
  <si>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</si>
  <si>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</si>
  <si>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</si>
  <si>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</si>
  <si>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</si>
  <si>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</si>
  <si>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</si>
  <si>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</si>
  <si>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</si>
  <si>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</si>
  <si>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</si>
  <si>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</si>
  <si>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</si>
  <si>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</si>
  <si>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</si>
  <si>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</si>
  <si>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</si>
  <si>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</si>
  <si>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</si>
  <si>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</si>
  <si>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</si>
  <si>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</si>
  <si>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</si>
  <si>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</si>
  <si>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</si>
  <si>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</si>
  <si>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</si>
  <si>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</si>
  <si>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</si>
  <si>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</si>
  <si>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</si>
  <si>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</si>
  <si>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</si>
  <si>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</si>
  <si>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</si>
  <si>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</si>
  <si>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</si>
  <si>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</si>
  <si>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</si>
  <si>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</si>
  <si>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</si>
  <si>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</si>
  <si>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</si>
  <si>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</si>
  <si>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</si>
  <si>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</si>
  <si>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</si>
  <si>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</si>
  <si>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</si>
  <si>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</si>
  <si>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</si>
  <si>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</si>
  <si>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</si>
  <si>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</si>
  <si>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</si>
  <si>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</si>
  <si>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</si>
  <si>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</si>
  <si>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</si>
  <si>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</si>
  <si>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</si>
  <si>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</si>
  <si>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</si>
  <si>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</si>
  <si>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</si>
  <si>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</si>
  <si>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</si>
  <si>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</si>
  <si>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</si>
  <si>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</si>
  <si>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</si>
  <si>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</si>
  <si>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</si>
  <si>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</si>
  <si>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</si>
  <si>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</si>
  <si>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</si>
  <si>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</si>
  <si>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</si>
  <si>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</si>
  <si>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</si>
  <si>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</si>
  <si>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</si>
  <si>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</si>
  <si>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</si>
  <si>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</si>
  <si>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</si>
  <si>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</si>
  <si>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</si>
  <si>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</si>
  <si>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</si>
  <si>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</si>
  <si>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</si>
  <si>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</si>
  <si>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</si>
  <si>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</si>
  <si>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</si>
  <si>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</si>
  <si>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</si>
  <si>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</si>
  <si>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</si>
  <si>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</si>
  <si>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</si>
  <si>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</si>
  <si>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</si>
  <si>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</si>
  <si>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</si>
  <si>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</si>
  <si>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</si>
  <si>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</si>
  <si>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</si>
  <si>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</si>
  <si>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</si>
  <si>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</si>
  <si>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</si>
  <si>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</si>
  <si>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</si>
  <si>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</si>
  <si>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</si>
  <si>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</si>
  <si>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</si>
  <si>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</si>
  <si>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</si>
  <si>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</si>
  <si>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</si>
  <si>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</si>
  <si>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</si>
  <si>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</si>
  <si>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</si>
  <si>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</si>
  <si>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</si>
  <si>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</si>
  <si>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</si>
  <si>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</si>
  <si>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</si>
  <si>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</si>
  <si>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</si>
  <si>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</si>
  <si>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</si>
  <si>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</si>
  <si>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</si>
  <si>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</si>
  <si>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</si>
  <si>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</si>
  <si>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</si>
  <si>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</si>
  <si>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</si>
  <si>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</si>
  <si>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</si>
  <si>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</si>
  <si>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</si>
  <si>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</si>
  <si>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</si>
  <si>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</si>
  <si>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</si>
  <si>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</si>
  <si>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</si>
  <si>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</si>
  <si>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</si>
  <si>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</si>
  <si>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</si>
  <si>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</si>
  <si>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</si>
  <si>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</si>
  <si>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</si>
  <si>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</si>
  <si>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</si>
  <si>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</si>
  <si>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</si>
  <si>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</si>
  <si>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</si>
  <si>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</si>
  <si>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</si>
  <si>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</si>
  <si>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</si>
  <si>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</si>
  <si>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</si>
  <si>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</si>
  <si>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</si>
  <si>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</si>
  <si>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</si>
  <si>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</si>
  <si>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</si>
  <si>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</si>
  <si>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</si>
  <si>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</si>
  <si>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</si>
  <si>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</si>
  <si>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</si>
  <si>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</si>
  <si>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</si>
  <si>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</si>
  <si>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</si>
  <si>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</si>
  <si>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</si>
  <si>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</si>
  <si>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</si>
  <si>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</si>
  <si>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</si>
  <si>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</si>
  <si>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</si>
  <si>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</si>
  <si>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</si>
  <si>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</si>
  <si>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</si>
  <si>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</si>
  <si>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</si>
  <si>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</si>
  <si>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</si>
  <si>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</si>
  <si>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</si>
  <si>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</si>
  <si>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</si>
  <si>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</si>
  <si>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</si>
  <si>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</si>
  <si>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</si>
  <si>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</si>
  <si>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</si>
  <si>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</si>
  <si>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</si>
  <si>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</si>
  <si>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</si>
  <si>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</si>
  <si>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</si>
  <si>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</si>
  <si>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</si>
  <si>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</si>
  <si>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</si>
  <si>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</si>
  <si>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</si>
  <si>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</si>
  <si>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</si>
  <si>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</si>
  <si>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</si>
  <si>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</si>
  <si>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</si>
  <si>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</si>
  <si>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</si>
  <si>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</si>
  <si>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</si>
  <si>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</si>
  <si>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</si>
  <si>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</si>
  <si>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</si>
  <si>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</si>
  <si>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</si>
  <si>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</si>
  <si>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</si>
  <si>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</si>
  <si>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</si>
  <si>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</si>
  <si>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</si>
  <si>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</si>
  <si>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</si>
  <si>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</si>
  <si>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</si>
  <si>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</si>
  <si>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</si>
  <si>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</si>
  <si>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</si>
  <si>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</si>
  <si>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</si>
  <si>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</si>
  <si>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</si>
  <si>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</si>
  <si>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</si>
  <si>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</si>
  <si>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</si>
  <si>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</si>
  <si>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</si>
  <si>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</si>
  <si>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</si>
  <si>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</si>
  <si>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</si>
  <si>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</si>
  <si>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</si>
  <si>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</si>
  <si>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</si>
  <si>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</si>
  <si>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</si>
  <si>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</si>
  <si>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</si>
  <si>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</si>
  <si>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</si>
  <si>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</si>
  <si>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</si>
  <si>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</si>
  <si>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</si>
  <si>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</si>
  <si>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</si>
  <si>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</si>
  <si>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</si>
  <si>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</si>
  <si>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</si>
  <si>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</si>
  <si>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</si>
  <si>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</si>
  <si>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</si>
  <si>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</si>
  <si>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</si>
  <si>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</si>
  <si>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</si>
  <si>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</si>
  <si>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</si>
  <si>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</si>
  <si>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</si>
  <si>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</si>
  <si>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</si>
  <si>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</si>
  <si>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</si>
  <si>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</si>
  <si>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</si>
  <si>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</si>
  <si>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</si>
  <si>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</si>
  <si>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</si>
  <si>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</si>
  <si>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</si>
  <si>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</si>
  <si>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</si>
  <si>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</si>
  <si>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</si>
  <si>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</si>
  <si>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</si>
  <si>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</si>
  <si>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</si>
  <si>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</si>
  <si>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</si>
  <si>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</si>
  <si>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</si>
  <si>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</si>
  <si>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</si>
  <si>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</si>
  <si>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</si>
  <si>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</si>
  <si>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</si>
  <si>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</si>
  <si>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</si>
  <si>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</si>
  <si>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</si>
  <si>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</si>
  <si>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</si>
  <si>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</si>
  <si>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</si>
  <si>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</si>
  <si>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</si>
  <si>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</si>
  <si>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</si>
  <si>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</si>
  <si>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</si>
  <si>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</si>
  <si>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</si>
  <si>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</si>
  <si>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</si>
  <si>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</si>
  <si>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</si>
  <si>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</si>
  <si>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</si>
  <si>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</si>
  <si>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</si>
  <si>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</si>
  <si>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</si>
  <si>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</si>
  <si>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</si>
  <si>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</si>
  <si>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</si>
  <si>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</si>
  <si>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</si>
  <si>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</si>
  <si>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</si>
  <si>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</si>
  <si>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</si>
  <si>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</si>
  <si>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</si>
  <si>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</si>
  <si>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</si>
  <si>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</si>
  <si>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</si>
  <si>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</si>
  <si>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</si>
  <si>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</si>
  <si>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</si>
  <si>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</si>
  <si>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</si>
  <si>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</si>
  <si>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</si>
  <si>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</si>
  <si>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</si>
  <si>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</si>
  <si>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</si>
  <si>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</si>
  <si>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</si>
  <si>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</si>
  <si>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</si>
  <si>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</si>
  <si>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</si>
  <si>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</si>
  <si>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</si>
  <si>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</si>
  <si>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</si>
  <si>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</si>
  <si>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</si>
  <si>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</si>
  <si>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</si>
  <si>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</si>
  <si>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</si>
  <si>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</si>
  <si>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</si>
  <si>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</si>
  <si>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</si>
  <si>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</si>
  <si>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</si>
  <si>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</si>
  <si>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</si>
  <si>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</si>
  <si>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</si>
  <si>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</si>
  <si>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</si>
  <si>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</si>
  <si>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</si>
  <si>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</si>
  <si>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</si>
  <si>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</si>
  <si>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</si>
  <si>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</si>
  <si>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</si>
  <si>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</si>
  <si>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</si>
  <si>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</si>
  <si>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</si>
  <si>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</si>
  <si>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</si>
  <si>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</si>
  <si>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</si>
  <si>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</si>
  <si>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</si>
  <si>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</si>
  <si>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</si>
  <si>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</si>
  <si>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</si>
  <si>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</si>
  <si>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</si>
  <si>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</si>
  <si>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</si>
  <si>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</si>
  <si>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</si>
  <si>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</si>
  <si>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</si>
  <si>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</si>
  <si>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</si>
  <si>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</si>
  <si>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</si>
  <si>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</si>
  <si>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</si>
  <si>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</si>
  <si>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</si>
  <si>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</si>
  <si>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</si>
  <si>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</si>
  <si>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</si>
  <si>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</si>
  <si>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</si>
  <si>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</si>
  <si>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</si>
  <si>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</si>
  <si>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</si>
  <si>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</si>
  <si>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</si>
  <si>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</si>
  <si>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</si>
  <si>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</si>
  <si>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</si>
  <si>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</si>
  <si>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</si>
  <si>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</si>
  <si>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</si>
  <si>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</si>
  <si>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</si>
  <si>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</si>
  <si>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</si>
  <si>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</si>
  <si>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</si>
  <si>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</si>
  <si>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</si>
  <si>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</si>
  <si>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</si>
  <si>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</si>
  <si>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</si>
  <si>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</si>
  <si>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</si>
  <si>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</si>
  <si>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</si>
  <si>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</si>
  <si>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</si>
  <si>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</si>
  <si>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</si>
  <si>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</si>
  <si>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</si>
  <si>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</si>
  <si>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</si>
  <si>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</si>
  <si>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</si>
  <si>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</si>
  <si>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</si>
  <si>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</si>
  <si>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</si>
  <si>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</si>
  <si>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</si>
  <si>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</si>
  <si>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</si>
  <si>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</si>
  <si>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</si>
  <si>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</si>
  <si>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</si>
  <si>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</si>
  <si>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</si>
  <si>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</si>
  <si>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</si>
  <si>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</si>
  <si>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</si>
  <si>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</si>
  <si>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</si>
  <si>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</si>
  <si>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</si>
  <si>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</si>
  <si>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</si>
  <si>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</si>
  <si>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</si>
  <si>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</si>
  <si>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</si>
  <si>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</si>
  <si>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</si>
  <si>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</si>
  <si>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</si>
  <si>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</si>
  <si>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</si>
  <si>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</si>
  <si>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</si>
  <si>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</si>
  <si>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</si>
  <si>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</si>
  <si>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</si>
  <si>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</si>
  <si>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</si>
  <si>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</si>
  <si>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</si>
  <si>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</si>
  <si>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</si>
  <si>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</si>
  <si>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</si>
  <si>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</si>
  <si>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</si>
  <si>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</si>
  <si>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</si>
  <si>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</si>
  <si>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</si>
  <si>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</si>
  <si>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</si>
  <si>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</si>
  <si>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</si>
  <si>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Cod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</si>
  <si>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</si>
  <si>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</si>
  <si>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</si>
  <si>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</si>
  <si>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</si>
  <si>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</si>
  <si>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</si>
  <si>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</si>
  <si>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</si>
  <si>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</si>
  <si>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</si>
  <si>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</si>
  <si>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</si>
  <si>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</si>
  <si>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</si>
  <si>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</si>
  <si>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</si>
  <si>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</si>
  <si>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</si>
  <si>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</si>
  <si>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</si>
  <si>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</si>
  <si>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</si>
  <si>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</si>
  <si>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</si>
  <si>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</si>
  <si>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</si>
  <si>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</si>
  <si>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</si>
  <si>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</si>
  <si>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</si>
  <si>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</si>
  <si>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</si>
  <si>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</si>
  <si>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Gráfico 11</t>
  </si>
  <si>
    <t>Gráfico 12</t>
  </si>
  <si>
    <t>Gráfico 13</t>
  </si>
  <si>
    <t>Gráfico 15</t>
  </si>
  <si>
    <t>Gráfico 14</t>
  </si>
  <si>
    <t>Gráfico 16</t>
  </si>
  <si>
    <t>Informe Interactivo 3</t>
  </si>
  <si>
    <t>Informe Interactivo 4</t>
  </si>
  <si>
    <t>Periodo 1979-2020</t>
  </si>
  <si>
    <t>Producción agrícola a escala regional || Chile || 2019-2020</t>
  </si>
  <si>
    <t>Producción agrícola por producto || Chile || 2019-2020</t>
  </si>
  <si>
    <t>Producción agrícola a escala regional || Chile || 1979-2020</t>
  </si>
  <si>
    <t>Producción agrícola por producto || Chile || 1979-2020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</si>
  <si>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</si>
  <si>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</si>
  <si>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</si>
  <si>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</si>
  <si>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</si>
  <si>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</si>
  <si>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</si>
  <si>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</si>
  <si>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</si>
  <si>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</si>
  <si>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</si>
  <si>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</si>
  <si>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</si>
  <si>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</si>
  <si>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</si>
  <si>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</si>
  <si>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</si>
  <si>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</si>
  <si>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</si>
  <si>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</si>
  <si>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</si>
  <si>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</si>
  <si>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</si>
  <si>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</si>
  <si>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</si>
  <si>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</si>
  <si>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</si>
  <si>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</si>
  <si>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</si>
  <si>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</si>
  <si>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</si>
  <si>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</si>
  <si>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</si>
  <si>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</si>
  <si>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</si>
  <si>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</si>
  <si>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</si>
  <si>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</si>
  <si>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</si>
  <si>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</si>
  <si>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</si>
  <si>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</si>
  <si>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</si>
  <si>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</si>
  <si>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</si>
  <si>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</si>
  <si>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</si>
  <si>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</si>
  <si>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</si>
  <si>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</si>
  <si>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</si>
  <si>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</si>
  <si>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</si>
  <si>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</si>
  <si>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</si>
  <si>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</si>
  <si>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</si>
  <si>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</si>
  <si>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</si>
  <si>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</si>
  <si>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</si>
  <si>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</si>
  <si>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</si>
  <si>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</si>
  <si>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</si>
  <si>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</si>
  <si>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</si>
  <si>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</si>
  <si>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</si>
  <si>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</si>
  <si>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</si>
  <si>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</si>
  <si>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</si>
  <si>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</si>
  <si>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</si>
  <si>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</si>
  <si>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</si>
  <si>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</si>
  <si>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</si>
  <si>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</si>
  <si>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</si>
  <si>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</si>
  <si>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</si>
  <si>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</si>
  <si>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</si>
  <si>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</si>
  <si>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</si>
  <si>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</si>
  <si>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</si>
  <si>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</si>
  <si>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</si>
  <si>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</si>
  <si>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</si>
  <si>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</si>
  <si>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</si>
  <si>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</si>
  <si>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</si>
  <si>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</si>
  <si>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</si>
  <si>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</si>
  <si>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</si>
  <si>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</si>
  <si>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</si>
  <si>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</si>
  <si>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</si>
  <si>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</si>
  <si>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</si>
  <si>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</si>
  <si>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</si>
  <si>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</si>
  <si>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</si>
  <si>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</si>
  <si>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</si>
  <si>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</si>
  <si>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</si>
  <si>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</si>
  <si>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</si>
  <si>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</si>
  <si>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</si>
  <si>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</si>
  <si>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</si>
  <si>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</si>
  <si>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</si>
  <si>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</si>
  <si>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</si>
  <si>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</si>
  <si>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</si>
  <si>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</si>
  <si>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</si>
  <si>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</si>
  <si>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</si>
  <si>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</si>
  <si>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</si>
  <si>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</si>
  <si>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</si>
  <si>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</si>
  <si>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</si>
  <si>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</si>
  <si>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</si>
  <si>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</si>
  <si>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</si>
  <si>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</si>
  <si>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</si>
  <si>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</si>
  <si>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</si>
  <si>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</si>
  <si>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</si>
  <si>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</si>
  <si>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</si>
  <si>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</si>
  <si>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</si>
  <si>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</si>
  <si>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</si>
  <si>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</si>
  <si>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</si>
  <si>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</si>
  <si>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</si>
  <si>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</si>
  <si>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</si>
  <si>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</si>
  <si>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</si>
  <si>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</si>
  <si>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</si>
  <si>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</si>
  <si>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</si>
  <si>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</si>
  <si>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</si>
  <si>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</si>
  <si>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</si>
  <si>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</si>
  <si>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</si>
  <si>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</si>
  <si>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</si>
  <si>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</si>
  <si>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</si>
  <si>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</si>
  <si>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</si>
  <si>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</si>
  <si>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</si>
  <si>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</si>
  <si>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</si>
  <si>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</si>
  <si>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</si>
  <si>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</si>
  <si>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</si>
  <si>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</si>
  <si>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</si>
  <si>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</si>
  <si>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</si>
  <si>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</si>
  <si>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</si>
  <si>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</si>
  <si>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</si>
  <si>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</si>
  <si>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</si>
  <si>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</si>
  <si>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</si>
  <si>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</si>
  <si>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</si>
  <si>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</si>
  <si>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</si>
  <si>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</si>
  <si>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</si>
  <si>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</si>
  <si>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</si>
  <si>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</si>
  <si>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</si>
  <si>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</si>
  <si>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</si>
  <si>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</si>
  <si>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</si>
  <si>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</si>
  <si>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</si>
  <si>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</si>
  <si>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</si>
  <si>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</si>
  <si>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</si>
  <si>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</si>
  <si>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</si>
  <si>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</si>
  <si>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</si>
  <si>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</si>
  <si>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</si>
  <si>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</si>
  <si>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</si>
  <si>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</si>
  <si>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</si>
  <si>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</si>
  <si>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</si>
  <si>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</si>
  <si>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</si>
  <si>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</si>
  <si>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</si>
  <si>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</si>
  <si>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</si>
  <si>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</si>
  <si>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</si>
  <si>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</si>
  <si>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</si>
  <si>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</si>
  <si>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</si>
  <si>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</si>
  <si>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</si>
  <si>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</si>
  <si>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</si>
  <si>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</si>
  <si>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</si>
  <si>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</si>
  <si>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</si>
  <si>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</si>
  <si>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</si>
  <si>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</si>
  <si>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</si>
  <si>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</si>
  <si>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</si>
  <si>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</si>
  <si>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</si>
  <si>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</si>
  <si>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</si>
  <si>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</si>
  <si>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</si>
  <si>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</si>
  <si>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</si>
  <si>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</si>
  <si>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</si>
  <si>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</si>
  <si>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</si>
  <si>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</si>
  <si>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</si>
  <si>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</si>
  <si>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</si>
  <si>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</si>
  <si>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</si>
  <si>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</si>
  <si>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</si>
  <si>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</si>
  <si>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</si>
  <si>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</si>
  <si>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</si>
  <si>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</si>
  <si>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</si>
  <si>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</si>
  <si>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</si>
  <si>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</si>
  <si>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</si>
  <si>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</si>
  <si>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</si>
  <si>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</si>
  <si>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</si>
  <si>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</si>
  <si>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</si>
  <si>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</si>
  <si>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</si>
  <si>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</si>
  <si>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</si>
  <si>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</si>
  <si>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</si>
  <si>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</si>
  <si>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</si>
  <si>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</si>
  <si>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</si>
  <si>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</si>
  <si>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</si>
  <si>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</si>
  <si>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</si>
  <si>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</si>
  <si>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</si>
  <si>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</si>
  <si>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</si>
  <si>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</si>
  <si>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</si>
  <si>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</si>
  <si>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</si>
  <si>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</si>
  <si>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</si>
  <si>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</si>
  <si>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</si>
  <si>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</si>
  <si>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</si>
  <si>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</si>
  <si>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</si>
  <si>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</si>
  <si>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</si>
  <si>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</si>
  <si>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</si>
  <si>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</si>
  <si>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</si>
  <si>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</si>
  <si>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</si>
  <si>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</si>
  <si>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</si>
  <si>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</si>
  <si>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</si>
  <si>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</si>
  <si>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</si>
  <si>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</si>
  <si>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</si>
  <si>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</si>
  <si>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</si>
  <si>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</si>
  <si>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</si>
  <si>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</si>
  <si>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</si>
  <si>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</si>
  <si>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</si>
  <si>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</si>
  <si>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</si>
  <si>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</si>
  <si>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</si>
  <si>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</si>
  <si>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</si>
  <si>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</si>
  <si>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</si>
  <si>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</si>
  <si>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</si>
  <si>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</si>
  <si>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</si>
  <si>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</si>
  <si>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</si>
  <si>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</si>
  <si>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</si>
  <si>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</si>
  <si>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</si>
  <si>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</si>
  <si>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</si>
  <si>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</si>
  <si>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</si>
  <si>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</si>
  <si>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</si>
  <si>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</si>
  <si>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</si>
  <si>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</si>
  <si>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</si>
  <si>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</si>
  <si>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</si>
  <si>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</si>
  <si>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</si>
  <si>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</si>
  <si>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</si>
  <si>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</si>
  <si>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</si>
  <si>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</si>
  <si>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</si>
  <si>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</si>
  <si>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</si>
  <si>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</si>
  <si>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</si>
  <si>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</si>
  <si>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</si>
  <si>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</si>
  <si>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</si>
  <si>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</si>
  <si>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</si>
  <si>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</si>
  <si>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</si>
  <si>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</si>
  <si>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</si>
  <si>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</si>
  <si>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</si>
  <si>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</si>
  <si>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</si>
  <si>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</si>
  <si>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</si>
  <si>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</si>
  <si>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</si>
  <si>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</si>
  <si>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</si>
  <si>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</si>
  <si>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</si>
  <si>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</si>
  <si>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</si>
  <si>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</si>
  <si>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</si>
  <si>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</si>
  <si>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</si>
  <si>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</si>
  <si>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</si>
  <si>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</si>
  <si>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</si>
  <si>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</si>
  <si>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</si>
  <si>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</si>
  <si>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</si>
  <si>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</si>
  <si>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</si>
  <si>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</si>
  <si>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</si>
  <si>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</si>
  <si>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</si>
  <si>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</si>
  <si>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</si>
  <si>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</si>
  <si>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</si>
  <si>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</si>
  <si>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</si>
  <si>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</si>
  <si>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</si>
  <si>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</si>
  <si>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</si>
  <si>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</si>
  <si>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</si>
  <si>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</si>
  <si>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</si>
  <si>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</si>
  <si>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</si>
  <si>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</si>
  <si>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</si>
  <si>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</si>
  <si>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</si>
  <si>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</si>
  <si>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</si>
  <si>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</si>
  <si>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</si>
  <si>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</si>
  <si>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</si>
  <si>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</si>
  <si>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</si>
  <si>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</si>
  <si>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</si>
  <si>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</si>
  <si>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</si>
  <si>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</si>
  <si>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</si>
  <si>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</si>
  <si>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</si>
  <si>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</si>
  <si>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</si>
  <si>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</si>
  <si>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</si>
  <si>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</si>
  <si>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</si>
  <si>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</si>
  <si>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</si>
  <si>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</si>
  <si>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</si>
  <si>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</si>
  <si>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</si>
  <si>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</si>
  <si>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</si>
  <si>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</si>
  <si>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</si>
  <si>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</si>
  <si>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</si>
  <si>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</si>
  <si>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</si>
  <si>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</si>
  <si>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</si>
  <si>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</si>
  <si>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</si>
  <si>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</si>
  <si>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</si>
  <si>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</si>
  <si>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</si>
  <si>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</si>
  <si>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</si>
  <si>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</si>
  <si>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</si>
  <si>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</si>
  <si>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</si>
  <si>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</si>
  <si>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</si>
  <si>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</si>
  <si>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</si>
  <si>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</si>
  <si>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</si>
  <si>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</si>
  <si>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</si>
  <si>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</si>
  <si>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</si>
  <si>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</si>
  <si>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</si>
  <si>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</si>
  <si>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</si>
  <si>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</si>
  <si>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</si>
  <si>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</si>
  <si>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</si>
  <si>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</si>
  <si>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</si>
  <si>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</si>
  <si>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</si>
  <si>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</si>
  <si>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</si>
  <si>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</si>
  <si>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</si>
  <si>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</si>
  <si>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</si>
  <si>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</si>
  <si>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</si>
  <si>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</si>
  <si>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</si>
  <si>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</si>
  <si>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</si>
  <si>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</si>
  <si>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</si>
  <si>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</si>
  <si>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</si>
  <si>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</si>
  <si>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</si>
  <si>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</si>
  <si>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</si>
  <si>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</si>
  <si>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</si>
  <si>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</si>
  <si>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</si>
  <si>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</si>
  <si>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</si>
  <si>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</si>
  <si>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</si>
  <si>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</si>
  <si>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</si>
  <si>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</si>
  <si>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</si>
  <si>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</si>
  <si>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</si>
  <si>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</si>
  <si>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</si>
  <si>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</si>
  <si>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</si>
  <si>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</si>
  <si>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</si>
  <si>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</si>
  <si>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</si>
  <si>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</si>
  <si>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</si>
  <si>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</si>
  <si>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</si>
  <si>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</si>
  <si>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</si>
  <si>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</si>
  <si>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</si>
  <si>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</si>
  <si>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</si>
  <si>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</si>
  <si>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</si>
  <si>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</si>
  <si>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</si>
  <si>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</si>
  <si>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</si>
  <si>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</si>
  <si>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</si>
  <si>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</si>
  <si>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</si>
  <si>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</si>
  <si>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</si>
  <si>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</si>
  <si>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</si>
  <si>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</si>
  <si>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</si>
  <si>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</si>
  <si>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</si>
  <si>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</si>
  <si>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</si>
  <si>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</si>
  <si>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</si>
  <si>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</si>
  <si>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</si>
  <si>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</si>
  <si>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</si>
  <si>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</si>
  <si>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</si>
  <si>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</si>
  <si>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</si>
  <si>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</si>
  <si>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</si>
  <si>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</si>
  <si>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</si>
  <si>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</si>
  <si>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</si>
  <si>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</si>
  <si>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</si>
  <si>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</si>
  <si>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</si>
  <si>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</si>
  <si>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</si>
  <si>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</si>
  <si>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</si>
  <si>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</si>
  <si>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</si>
  <si>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</si>
  <si>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</si>
  <si>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</si>
  <si>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</si>
  <si>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</si>
  <si>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</si>
  <si>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</si>
  <si>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</si>
  <si>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</si>
  <si>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</si>
  <si>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</si>
  <si>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</si>
  <si>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</si>
  <si>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</si>
  <si>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</si>
  <si>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</si>
  <si>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</si>
  <si>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</si>
  <si>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</si>
  <si>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</si>
  <si>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</si>
  <si>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</si>
  <si>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</si>
  <si>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</si>
  <si>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</si>
  <si>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</si>
  <si>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</si>
  <si>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</si>
  <si>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</si>
  <si>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</si>
  <si>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</si>
  <si>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</si>
  <si>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</si>
  <si>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</si>
  <si>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</si>
  <si>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</si>
  <si>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</si>
  <si>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</si>
  <si>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</si>
  <si>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</si>
  <si>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</si>
  <si>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</si>
  <si>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</si>
  <si>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</si>
  <si>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</si>
  <si>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</si>
  <si>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</si>
  <si>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</si>
  <si>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</si>
  <si>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</si>
  <si>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</si>
  <si>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</si>
  <si>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</si>
  <si>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</si>
  <si>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</si>
  <si>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</si>
  <si>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</si>
  <si>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</si>
  <si>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</si>
  <si>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</si>
  <si>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</si>
  <si>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</si>
  <si>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</si>
  <si>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</si>
  <si>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</si>
  <si>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</si>
  <si>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</si>
  <si>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</si>
  <si>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</si>
  <si>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</si>
  <si>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</si>
  <si>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</si>
  <si>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</si>
  <si>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</si>
  <si>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</si>
  <si>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</si>
  <si>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</si>
  <si>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</si>
  <si>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</si>
  <si>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</si>
  <si>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</si>
  <si>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</si>
  <si>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</si>
  <si>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</si>
  <si>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</si>
  <si>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</si>
  <si>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</si>
  <si>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</si>
  <si>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</si>
  <si>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</si>
  <si>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</si>
  <si>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</si>
  <si>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</si>
  <si>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</si>
  <si>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</si>
  <si>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</si>
  <si>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</si>
  <si>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</si>
  <si>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</si>
  <si>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</si>
  <si>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</si>
  <si>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</si>
  <si>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</si>
  <si>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</si>
  <si>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</si>
  <si>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</si>
  <si>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</si>
  <si>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</si>
  <si>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</si>
  <si>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</si>
  <si>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</si>
  <si>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</si>
  <si>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</si>
  <si>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</si>
  <si>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</si>
  <si>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</si>
  <si>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</si>
  <si>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</si>
  <si>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</si>
  <si>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</si>
  <si>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</si>
  <si>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</si>
  <si>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</si>
  <si>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</si>
  <si>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</si>
  <si>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</si>
  <si>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</si>
  <si>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</si>
  <si>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</si>
  <si>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</si>
  <si>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</si>
  <si>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</si>
  <si>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</si>
  <si>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</si>
  <si>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</si>
  <si>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</si>
  <si>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</si>
  <si>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</si>
  <si>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</si>
  <si>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</si>
  <si>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</si>
  <si>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</si>
  <si>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</si>
  <si>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</si>
  <si>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</si>
  <si>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</si>
  <si>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</si>
  <si>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</si>
  <si>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</si>
  <si>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</si>
  <si>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</si>
  <si>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</si>
  <si>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</si>
  <si>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</si>
  <si>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</si>
  <si>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</si>
  <si>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</si>
  <si>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</si>
  <si>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</si>
  <si>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</si>
  <si>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</si>
  <si>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</si>
  <si>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</si>
  <si>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</si>
  <si>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</si>
  <si>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</si>
  <si>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</si>
  <si>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</si>
  <si>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</si>
  <si>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</si>
  <si>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</si>
  <si>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</si>
  <si>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</si>
  <si>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</si>
  <si>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</si>
  <si>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</si>
  <si>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</si>
  <si>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</si>
  <si>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</si>
  <si>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</si>
  <si>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</si>
  <si>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</si>
  <si>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</si>
  <si>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</si>
  <si>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</si>
  <si>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</si>
  <si>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</si>
  <si>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</si>
  <si>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</si>
  <si>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</si>
  <si>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</si>
  <si>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</si>
  <si>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</si>
  <si>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</si>
  <si>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</si>
  <si>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</si>
  <si>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</si>
  <si>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</si>
  <si>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</si>
  <si>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</si>
  <si>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</si>
  <si>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</si>
  <si>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</si>
  <si>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</si>
  <si>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</si>
  <si>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</si>
  <si>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</si>
  <si>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</si>
  <si>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</si>
  <si>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</si>
  <si>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</si>
  <si>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</si>
  <si>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</si>
  <si>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</si>
  <si>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</si>
  <si>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</si>
  <si>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</si>
  <si>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</si>
  <si>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</si>
  <si>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</si>
  <si>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</si>
  <si>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</si>
  <si>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</si>
  <si>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</si>
  <si>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</si>
  <si>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</si>
  <si>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</si>
  <si>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</si>
  <si>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</si>
  <si>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</si>
  <si>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</si>
  <si>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</si>
  <si>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</si>
  <si>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</si>
  <si>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</si>
  <si>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</si>
  <si>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</si>
  <si>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</si>
  <si>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</si>
  <si>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</si>
  <si>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</si>
  <si>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</si>
  <si>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</si>
  <si>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</si>
  <si>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</si>
  <si>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</si>
  <si>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</si>
  <si>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</si>
  <si>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</si>
  <si>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</si>
  <si>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</si>
  <si>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</si>
  <si>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</si>
  <si>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</si>
  <si>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</si>
  <si>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</si>
  <si>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</si>
  <si>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</si>
  <si>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</si>
  <si>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</si>
  <si>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</si>
  <si>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</si>
  <si>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</si>
  <si>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</si>
  <si>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</si>
  <si>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</si>
  <si>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</si>
  <si>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</si>
  <si>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</si>
  <si>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</si>
  <si>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</si>
  <si>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</si>
  <si>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</si>
  <si>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</si>
  <si>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</si>
  <si>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</si>
  <si>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</si>
  <si>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</si>
  <si>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</si>
  <si>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</si>
  <si>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</si>
  <si>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</si>
  <si>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</si>
  <si>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</si>
  <si>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</si>
  <si>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</si>
  <si>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</si>
  <si>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</si>
  <si>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</si>
  <si>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</si>
  <si>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</si>
  <si>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</si>
  <si>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</si>
  <si>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</si>
  <si>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</si>
  <si>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</si>
  <si>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</si>
  <si>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</si>
  <si>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</si>
  <si>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</si>
  <si>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</si>
  <si>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</si>
  <si>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</si>
  <si>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</si>
  <si>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</si>
  <si>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</si>
  <si>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</si>
  <si>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</si>
  <si>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</si>
  <si>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</si>
  <si>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</si>
  <si>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</si>
  <si>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</si>
  <si>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</si>
  <si>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</si>
  <si>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</si>
  <si>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</si>
  <si>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</si>
  <si>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</si>
  <si>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</si>
  <si>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</si>
  <si>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</si>
  <si>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</si>
  <si>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</si>
  <si>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</si>
  <si>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</si>
  <si>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</si>
  <si>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</si>
  <si>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</si>
  <si>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</si>
  <si>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</si>
  <si>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</si>
  <si>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</si>
  <si>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</si>
  <si>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</si>
  <si>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</si>
  <si>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</si>
  <si>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</si>
  <si>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</si>
  <si>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</si>
  <si>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</si>
  <si>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</si>
  <si>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</si>
  <si>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</si>
  <si>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</si>
  <si>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</si>
  <si>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</si>
  <si>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</si>
  <si>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</si>
  <si>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</si>
  <si>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</si>
  <si>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</si>
  <si>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</si>
  <si>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</si>
  <si>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</si>
  <si>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</si>
  <si>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</si>
  <si>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</si>
  <si>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</si>
  <si>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</si>
  <si>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</si>
  <si>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</si>
  <si>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</si>
  <si>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</si>
  <si>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</si>
  <si>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</si>
  <si>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</si>
  <si>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</si>
  <si>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</si>
  <si>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</si>
  <si>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</si>
  <si>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</si>
  <si>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</si>
  <si>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</si>
  <si>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</si>
  <si>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</si>
  <si>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</si>
  <si>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</si>
  <si>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</si>
  <si>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</si>
  <si>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</si>
  <si>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</si>
  <si>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</si>
  <si>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</si>
  <si>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</si>
  <si>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</si>
  <si>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</si>
  <si>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</si>
  <si>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</si>
  <si>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</si>
  <si>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</si>
  <si>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</si>
  <si>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</si>
  <si>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</si>
  <si>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</si>
  <si>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</si>
  <si>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</si>
  <si>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</si>
  <si>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</si>
  <si>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</si>
  <si>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</si>
  <si>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</si>
  <si>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</si>
  <si>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</si>
  <si>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</si>
  <si>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</si>
  <si>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</si>
  <si>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</si>
  <si>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</si>
  <si>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</si>
  <si>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</si>
  <si>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</si>
  <si>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</si>
  <si>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</si>
  <si>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</si>
  <si>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</si>
  <si>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</si>
  <si>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</si>
  <si>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</si>
  <si>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</si>
  <si>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</si>
  <si>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</si>
  <si>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</si>
  <si>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</si>
  <si>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</si>
  <si>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</si>
  <si>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</si>
  <si>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</si>
  <si>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</si>
  <si>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</si>
  <si>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</si>
  <si>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</si>
  <si>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</si>
  <si>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</si>
  <si>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</si>
  <si>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</si>
  <si>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</si>
  <si>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</si>
  <si>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</si>
  <si>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</si>
  <si>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</si>
  <si>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</si>
  <si>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</si>
  <si>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</si>
  <si>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</si>
  <si>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</si>
  <si>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</si>
  <si>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</si>
  <si>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</si>
  <si>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</si>
  <si>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</si>
  <si>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</si>
  <si>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</si>
  <si>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</si>
  <si>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</si>
  <si>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</si>
  <si>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</si>
  <si>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</si>
  <si>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</si>
  <si>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</si>
  <si>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</si>
  <si>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</si>
  <si>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</si>
  <si>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</si>
  <si>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</si>
  <si>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</si>
  <si>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</si>
  <si>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</si>
  <si>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</si>
  <si>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</si>
  <si>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</si>
  <si>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</si>
  <si>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</si>
  <si>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</si>
  <si>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</si>
  <si>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</si>
  <si>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</si>
  <si>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</si>
  <si>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</si>
  <si>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</si>
  <si>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</si>
  <si>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</si>
  <si>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</si>
  <si>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</si>
  <si>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</si>
  <si>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</si>
  <si>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</si>
  <si>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</si>
  <si>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</si>
  <si>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</si>
  <si>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</si>
  <si>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</si>
  <si>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</si>
  <si>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</si>
  <si>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</si>
  <si>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</si>
  <si>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</si>
  <si>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</si>
  <si>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</si>
  <si>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</si>
  <si>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</si>
  <si>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</si>
  <si>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</si>
  <si>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</si>
  <si>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</si>
  <si>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</si>
  <si>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</si>
  <si>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</si>
  <si>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</si>
  <si>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</si>
  <si>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</si>
  <si>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</si>
  <si>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</si>
  <si>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</si>
  <si>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</si>
  <si>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</si>
  <si>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</si>
  <si>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</si>
  <si>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</si>
  <si>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</si>
  <si>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</si>
  <si>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</si>
  <si>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</si>
  <si>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</si>
  <si>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</si>
  <si>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</si>
  <si>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</si>
  <si>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</si>
  <si>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</si>
  <si>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</si>
  <si>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</si>
  <si>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</si>
  <si>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</si>
  <si>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</si>
  <si>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</si>
  <si>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</si>
  <si>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</si>
  <si>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</si>
  <si>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</si>
  <si>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</si>
  <si>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</si>
  <si>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</si>
  <si>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</si>
  <si>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</si>
  <si>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</si>
  <si>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</si>
  <si>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</si>
  <si>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</si>
  <si>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</si>
  <si>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</si>
  <si>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</si>
  <si>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</si>
  <si>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</si>
  <si>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</si>
  <si>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</si>
  <si>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</si>
  <si>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</si>
  <si>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</si>
  <si>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</si>
  <si>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</si>
  <si>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</si>
  <si>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</si>
  <si>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</si>
  <si>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</si>
  <si>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</si>
  <si>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</si>
  <si>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</si>
  <si>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</si>
  <si>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</si>
  <si>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</si>
  <si>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</si>
  <si>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</si>
  <si>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</si>
  <si>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</si>
  <si>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</si>
  <si>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</si>
  <si>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</si>
  <si>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</si>
  <si>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</si>
  <si>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</si>
  <si>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</si>
  <si>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</si>
  <si>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</si>
  <si>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</si>
  <si>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</si>
  <si>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</si>
  <si>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</si>
  <si>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</si>
  <si>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</si>
  <si>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</si>
  <si>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</si>
  <si>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</si>
  <si>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</si>
  <si>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</si>
  <si>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</si>
  <si>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</si>
  <si>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</si>
  <si>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</si>
  <si>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</si>
  <si>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</si>
  <si>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</si>
  <si>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</si>
  <si>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</si>
  <si>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</si>
  <si>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</si>
  <si>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</si>
  <si>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</si>
  <si>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</si>
  <si>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</si>
  <si>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</si>
  <si>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</si>
  <si>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</si>
  <si>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</si>
  <si>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</si>
  <si>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</si>
  <si>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</si>
  <si>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</si>
  <si>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</si>
  <si>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</si>
  <si>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</si>
  <si>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</si>
  <si>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</si>
  <si>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</si>
  <si>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</si>
  <si>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</si>
  <si>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</si>
  <si>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</si>
  <si>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</si>
  <si>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</si>
  <si>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</si>
  <si>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</si>
  <si>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</si>
  <si>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</si>
  <si>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</si>
  <si>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</si>
  <si>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</si>
  <si>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</si>
  <si>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</si>
  <si>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</si>
  <si>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</si>
  <si>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</si>
  <si>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</si>
  <si>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</si>
  <si>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</si>
  <si>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</si>
  <si>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</si>
  <si>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</si>
  <si>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</si>
  <si>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</si>
  <si>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</si>
  <si>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</si>
  <si>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</si>
  <si>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</si>
  <si>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</si>
  <si>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</si>
  <si>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</si>
  <si>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</si>
  <si>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</si>
  <si>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</si>
  <si>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</si>
  <si>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</si>
  <si>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</si>
  <si>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</si>
  <si>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</si>
  <si>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</si>
  <si>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</si>
  <si>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</si>
  <si>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</si>
  <si>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</si>
  <si>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</si>
  <si>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</si>
  <si>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</si>
  <si>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</si>
  <si>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</si>
  <si>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</si>
  <si>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</si>
  <si>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</si>
  <si>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</si>
  <si>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</si>
  <si>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</si>
  <si>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</si>
  <si>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</si>
  <si>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</si>
  <si>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</si>
  <si>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</si>
  <si>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</si>
  <si>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</si>
  <si>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</si>
  <si>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</si>
  <si>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</si>
  <si>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</si>
  <si>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</si>
  <si>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</si>
  <si>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</si>
  <si>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</si>
  <si>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</si>
  <si>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</si>
  <si>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</si>
  <si>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</si>
  <si>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</si>
  <si>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</si>
  <si>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</si>
  <si>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</si>
  <si>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</si>
  <si>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</si>
  <si>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</si>
  <si>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</si>
  <si>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</si>
  <si>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</si>
  <si>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</si>
  <si>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</si>
  <si>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</si>
  <si>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</si>
  <si>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</si>
  <si>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</si>
  <si>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</si>
  <si>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</si>
  <si>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</si>
  <si>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</si>
  <si>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</si>
  <si>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</si>
  <si>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</si>
  <si>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</si>
  <si>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</si>
  <si>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</si>
  <si>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</si>
  <si>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</si>
  <si>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</si>
  <si>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</si>
  <si>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</si>
  <si>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</si>
  <si>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</si>
  <si>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</si>
  <si>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</si>
  <si>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</si>
  <si>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</si>
  <si>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</si>
  <si>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</si>
  <si>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</si>
  <si>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</si>
  <si>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</si>
  <si>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</si>
  <si>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</si>
  <si>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</si>
  <si>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</si>
  <si>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</si>
  <si>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</si>
  <si>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</si>
  <si>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</si>
  <si>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</si>
  <si>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</si>
  <si>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</si>
  <si>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</si>
  <si>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</si>
  <si>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</si>
  <si>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</si>
  <si>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</si>
  <si>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</si>
  <si>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</si>
  <si>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</si>
  <si>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</si>
  <si>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</si>
  <si>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</si>
  <si>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</si>
  <si>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</si>
  <si>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</si>
  <si>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</si>
  <si>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</si>
  <si>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</si>
  <si>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</si>
  <si>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</si>
  <si>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</si>
  <si>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</si>
  <si>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</si>
  <si>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</si>
  <si>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</si>
  <si>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</si>
  <si>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</si>
  <si>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</si>
  <si>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</si>
  <si>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</si>
  <si>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</si>
  <si>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</si>
  <si>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</si>
  <si>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</si>
  <si>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</si>
  <si>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</si>
  <si>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</si>
  <si>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</si>
  <si>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</si>
  <si>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</si>
  <si>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</si>
  <si>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</si>
  <si>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</si>
  <si>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</si>
  <si>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</si>
  <si>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</si>
  <si>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</si>
  <si>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</si>
  <si>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</si>
  <si>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</si>
  <si>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</si>
  <si>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</si>
  <si>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</si>
  <si>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</si>
  <si>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</si>
  <si>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</si>
  <si>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</si>
  <si>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</si>
  <si>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</si>
  <si>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</si>
  <si>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</si>
  <si>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</si>
  <si>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</si>
  <si>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</si>
  <si>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</si>
  <si>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</si>
  <si>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</si>
  <si>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</si>
  <si>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</si>
  <si>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</si>
  <si>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</si>
  <si>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</si>
  <si>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</si>
  <si>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</si>
  <si>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</si>
  <si>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</si>
  <si>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</si>
  <si>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</si>
  <si>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</si>
  <si>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</si>
  <si>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</si>
  <si>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</si>
  <si>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</si>
  <si>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</si>
  <si>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</si>
  <si>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</si>
  <si>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</si>
  <si>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</si>
  <si>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</si>
  <si>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</si>
  <si>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</si>
  <si>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</si>
  <si>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</si>
  <si>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</si>
  <si>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</si>
  <si>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</si>
  <si>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</si>
  <si>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</si>
  <si>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</si>
  <si>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</si>
  <si>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</si>
  <si>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</si>
  <si>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Oficina de Estudios y Políticas Agrarias</t>
  </si>
  <si>
    <t>Producción (t) periodo 2019-2020</t>
  </si>
  <si>
    <t>Producción (t) periodo 1979-2020</t>
  </si>
  <si>
    <t>Reporte 360 1</t>
  </si>
  <si>
    <t>Reporte 360 2</t>
  </si>
  <si>
    <t>Muestra 4</t>
  </si>
  <si>
    <t>https://analytics.zoho.com/open-view/2395394000006426989?ZOHO_CRITERIA=%22Trasposicion_4.10%22.%22Cod_regi%C3%B3n%22%20%3D%2013</t>
  </si>
  <si>
    <t>https://analytics.zoho.com/open-view/2395394000006435851?ZOHO_CRITERIA=%22Trasposicion_4.10%22.%22Id_producto%22%20%3D%20100110</t>
  </si>
  <si>
    <t>https://analytics.zoho.com/open-view/2395394000006440165?ZOHO_CRITERIA=%22Trasposicion_4.10%22.%22Cod_regi%C3%B3n%22%20%3D%2013</t>
  </si>
  <si>
    <t>https://analytics.zoho.com/open-view/2395394000006441718?ZOHO_CRITERIA=%22Trasposicion_4.10%22.%22Id_producto%22%20%3D%20100110</t>
  </si>
  <si>
    <t>https://analytics.zoho.com/open-view/2395394000006456496</t>
  </si>
  <si>
    <t>https://analytics.zoho.com/open-view/2395394000006455014</t>
  </si>
  <si>
    <t>https://analytics.zoho.com/open-view/2395394000006351057?ZOHO_CRITERIA=%22Trasposicion_4.10%22.%22Cod_regi%C3%B3n%22%20%3D%2013</t>
  </si>
  <si>
    <t>https://analytics.zoho.com/open-view/2395394000006351353?ZOHO_CRITERIA=%22Trasposicion_4.10%22.%22Cod_regi%C3%B3n%22%20%3D%2013</t>
  </si>
  <si>
    <t>https://analytics.zoho.com/open-view/2395394000006351549?ZOHO_CRITERIA=%22Trasposicion_4.10%22.%22Id_producto%22%20%3D%20100110</t>
  </si>
  <si>
    <t>https://analytics.zoho.com/open-view/2395394000006351923?ZOHO_CRITERIA=%22Trasposicion_4.10%22.%22Id_producto%22%20%3D%20100110</t>
  </si>
  <si>
    <t>https://analytics.zoho.com/open-view/2395394000006352510</t>
  </si>
  <si>
    <t>https://analytics.zoho.com/open-view/2395394000006352647</t>
  </si>
  <si>
    <t>https://analytics.zoho.com/open-view/2395394000006352886</t>
  </si>
  <si>
    <t>https://analytics.zoho.com/open-view/2395394000006353458?ZOHO_CRITERIA=%22Trasposicion_4.10%22.%22Cod_regi%C3%B3n%22%20%3D%2013</t>
  </si>
  <si>
    <t>https://analytics.zoho.com/open-view/2395394000006353941?ZOHO_CRITERIA=%22Trasposicion_4.10%22.%22Cod_regi%C3%B3n%22%20%3D%2013</t>
  </si>
  <si>
    <t>https://analytics.zoho.com/open-view/2395394000006354079?ZOHO_CRITERIA=%22Trasposicion_4.10%22.%22Id_producto%22%20%3D%20100110</t>
  </si>
  <si>
    <t>https://analytics.zoho.com/open-view/2395394000006354217?ZOHO_CRITERIA=%22Trasposicion_4.10%22.%22Id_producto%22%20%3D%20100110</t>
  </si>
  <si>
    <t>https://analytics.zoho.com/open-view/2395394000006354526</t>
  </si>
  <si>
    <t>https://analytics.zoho.com/open-view/2395394000006354714</t>
  </si>
  <si>
    <t>https://analytics.zoho.com/open-view/2395394000006354853</t>
  </si>
  <si>
    <t>https://analytics.zoho.com/open-view/2395394000006352311?ZOHO_CRITERIA=%22Trasposicion_4.10%22.%22Id_cultivo%22%20%3D%201</t>
  </si>
  <si>
    <t>https://analytics.zoho.com/open-view/2395394000006354352?ZOHO_CRITERIA=%22Trasposicion_4.10%22.%22Id_cultivo%22%20%3D%201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</si>
</sst>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left" vertical="top"/>
    </xf>
    <xf numFmtId="0" fontId="10" fillId="13" borderId="0" xfId="1" applyFill="1" applyAlignment="1"/>
  </cellXfs>
  <cellStyles count="2">
    <cellStyle name="Hipervínculo" xfId="1" builtinId="8"/>
    <cellStyle name="Normal" xfId="0" builtinId="0"/>
  </cellStyles>
  <dxfs count="950"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3" Type="http://schemas.openxmlformats.org/officeDocument/2006/relationships/worksheet" Target="worksheets/sheet3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39490741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Cultivo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s v="Coquimb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vena"/>
    <n v="100111"/>
    <s v="Cereales"/>
    <n v="100111005"/>
    <s v="Avena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s v="Coquimb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s v="Coquimbo"/>
    <s v="Cebada Total"/>
    <n v="100111"/>
    <s v="Cereales"/>
    <n v="100111004"/>
    <s v="Cebada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s v="Coquimb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nteja"/>
    <n v="100110"/>
    <s v="Legumbres"/>
    <n v="100110003"/>
    <s v="Lentejas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s v="Coquimb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s v="Coquimb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Total"/>
    <n v="100111"/>
    <s v="Cereales"/>
    <n v="100111003"/>
    <s v="Maíz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s v="Coquimbo"/>
    <s v="Papa"/>
    <n v="100114"/>
    <s v="Tubérculos"/>
    <n v="100114001"/>
    <s v="Papa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s v="Coquimb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s v="Coquimb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Poroto Total"/>
    <n v="100110"/>
    <s v="Legumbres"/>
    <n v="100110002"/>
    <s v="Porotos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s v="Coquimb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abaco"/>
    <n v="100113"/>
    <s v="Industriales"/>
    <n v="100113005"/>
    <s v="Tabaco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s v="Coquimb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s v="Coquimb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s v="Coquimbo"/>
    <s v="Trigo Total"/>
    <n v="100111"/>
    <s v="Cereales"/>
    <n v="100111002"/>
    <s v="Trigo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s v="Coquimb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s v="Valparaíso"/>
    <s v="Avena"/>
    <n v="100111"/>
    <s v="Cereales"/>
    <n v="100111005"/>
    <s v="Avena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s v="Valparaís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s v="Valparaíso"/>
    <s v="Cebada Total"/>
    <n v="100111"/>
    <s v="Cereales"/>
    <n v="100111004"/>
    <s v="Cebada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s v="Valparaís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Garbanzo"/>
    <n v="100110"/>
    <s v="Legumbres"/>
    <n v="100110005"/>
    <s v="Garbanzos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s v="Valparaíso"/>
    <s v="Lenteja"/>
    <n v="100110"/>
    <s v="Legumbres"/>
    <n v="100110003"/>
    <s v="Lentejas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s v="Valparaís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Maravilla"/>
    <n v="100113"/>
    <s v="Industriales"/>
    <n v="100113002"/>
    <s v="Maravilla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s v="Valparaís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s v="Valparaís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s v="Valparaíso"/>
    <s v="Maíz Total"/>
    <n v="100111"/>
    <s v="Cereales"/>
    <n v="100111003"/>
    <s v="Maíz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s v="Valparaíso"/>
    <s v="Papa"/>
    <n v="100114"/>
    <s v="Tubérculos"/>
    <n v="100114001"/>
    <s v="Papa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s v="Valparaís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s v="Valparaís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Poroto Total"/>
    <n v="100110"/>
    <s v="Legumbres"/>
    <n v="100110002"/>
    <s v="Porotos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s v="Valparaíso"/>
    <s v="Raps"/>
    <n v="100113"/>
    <s v="Industriales"/>
    <n v="100113003"/>
    <s v="Raps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s v="Valparaís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s v="Tabaco"/>
    <n v="100113"/>
    <s v="Industriales"/>
    <n v="100113005"/>
    <s v="Tabaco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s v="Valparaís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s v="Valparaís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s v="Valparaís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s v="Valparaíso"/>
    <s v="Trigo Total"/>
    <n v="100111"/>
    <s v="Cereales"/>
    <n v="100111002"/>
    <s v="Trigo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s v="Valparaís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s v="Arroz"/>
    <n v="100111"/>
    <s v="Cereales"/>
    <n v="100111001"/>
    <s v="Arroz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s v="O'Higgin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vena"/>
    <n v="100111"/>
    <s v="Cereales"/>
    <n v="100111005"/>
    <s v="Avena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s v="O'Higgin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s v="O'Higgins"/>
    <s v="Cebada Total"/>
    <n v="100111"/>
    <s v="Cereales"/>
    <n v="100111004"/>
    <s v="Cebada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s v="O'Higgin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Garbanzo"/>
    <n v="100110"/>
    <s v="Legumbres"/>
    <n v="100110005"/>
    <s v="Garbanzos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s v="O'Higgins"/>
    <s v="Lenteja"/>
    <n v="100110"/>
    <s v="Legumbres"/>
    <n v="100110003"/>
    <s v="Lentejas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s v="O'Higgin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s v="O'Higgins"/>
    <s v="Maravilla"/>
    <n v="100113"/>
    <s v="Industriales"/>
    <n v="100113002"/>
    <s v="Maravilla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s v="O'Higgin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s v="O'Higgin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s v="O'Higgins"/>
    <s v="Maíz Total"/>
    <n v="100111"/>
    <s v="Cereales"/>
    <n v="100111003"/>
    <s v="Maíz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s v="O'Higgins"/>
    <s v="Papa"/>
    <n v="100114"/>
    <s v="Tubérculos"/>
    <n v="100114001"/>
    <s v="Papa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s v="O'Higgin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s v="O'Higgin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s v="O'Higgins"/>
    <s v="Poroto Total"/>
    <n v="100110"/>
    <s v="Legumbres"/>
    <n v="100110002"/>
    <s v="Porotos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s v="O'Higgin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s v="O'Higgins"/>
    <s v="Remolacha"/>
    <n v="100114"/>
    <s v="Tubérculos"/>
    <n v="100114011"/>
    <s v="Remolacha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s v="O'Higgins"/>
    <s v="Tabaco"/>
    <n v="100113"/>
    <s v="Industriales"/>
    <n v="100113005"/>
    <s v="Tabaco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s v="O'Higgin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s v="O'Higgin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s v="O'Higgin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s v="O'Higgins"/>
    <s v="Trigo Total"/>
    <n v="100111"/>
    <s v="Cereales"/>
    <n v="100111002"/>
    <s v="Trigo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s v="O'Higgin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s v="Mau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s v="Maule"/>
    <s v="Arroz"/>
    <n v="100111"/>
    <s v="Cereales"/>
    <n v="100111001"/>
    <s v="Arroz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s v="Maule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s v="Maule"/>
    <s v="Avena"/>
    <n v="100111"/>
    <s v="Cereales"/>
    <n v="100111005"/>
    <s v="Avena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s v="Mau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s v="Mau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s v="Maule"/>
    <s v="Cebada Total"/>
    <n v="100111"/>
    <s v="Cereales"/>
    <n v="100111004"/>
    <s v="Cebada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s v="Maule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s v="Maule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s v="Maule"/>
    <s v="Garbanzo"/>
    <n v="100110"/>
    <s v="Legumbres"/>
    <n v="100110005"/>
    <s v="Garbanzos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s v="Maule"/>
    <s v="Lenteja"/>
    <n v="100110"/>
    <s v="Legumbres"/>
    <n v="100110003"/>
    <s v="Lentejas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s v="Mau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Total"/>
    <n v="100113"/>
    <s v="Industriales"/>
    <n v="100113001"/>
    <s v="Lupino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s v="Maule"/>
    <s v="Maravilla"/>
    <n v="100113"/>
    <s v="Industriales"/>
    <n v="100113002"/>
    <s v="Maravilla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s v="Mau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s v="Mau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s v="Maule"/>
    <s v="Maíz Total"/>
    <n v="100111"/>
    <s v="Cereales"/>
    <n v="100111003"/>
    <s v="Maíz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s v="Maule"/>
    <s v="Papa"/>
    <n v="100114"/>
    <s v="Tubérculos"/>
    <n v="100114001"/>
    <s v="Papa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s v="Maule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s v="Maule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Poroto Total"/>
    <n v="100110"/>
    <s v="Legumbres"/>
    <n v="100110002"/>
    <s v="Porotos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s v="Maule"/>
    <s v="Raps"/>
    <n v="100113"/>
    <s v="Industriales"/>
    <n v="100113003"/>
    <s v="Raps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s v="Maule"/>
    <s v="Remolacha"/>
    <n v="100114"/>
    <s v="Tubérculos"/>
    <n v="100114011"/>
    <s v="Remolacha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s v="Maule"/>
    <s v="Tabaco"/>
    <n v="100113"/>
    <s v="Industriales"/>
    <n v="100113005"/>
    <s v="Tabaco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s v="Mau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s v="Mau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s v="Mau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s v="Maule"/>
    <s v="Trigo Total"/>
    <n v="100111"/>
    <s v="Cereales"/>
    <n v="100111002"/>
    <s v="Trigo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s v="Mau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s v="Bíobío"/>
    <s v="Arroz"/>
    <n v="100111"/>
    <s v="Cereales"/>
    <n v="100111001"/>
    <s v="Arroz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s v="Bíobí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s v="Bíobío"/>
    <s v="Avena"/>
    <n v="100111"/>
    <s v="Cereales"/>
    <n v="100111005"/>
    <s v="Avena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s v="Bíobío"/>
    <s v="Cebada Total"/>
    <n v="100111"/>
    <s v="Cereales"/>
    <n v="100111004"/>
    <s v="Cebada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s v="Bíobí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s v="Bíobí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s v="Bíobío"/>
    <s v="Garbanzo"/>
    <n v="100110"/>
    <s v="Legumbres"/>
    <n v="100110005"/>
    <s v="Garbanzos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s v="Bíobío"/>
    <s v="Lenteja"/>
    <n v="100110"/>
    <s v="Legumbres"/>
    <n v="100110003"/>
    <s v="Lentejas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s v="Bíobío"/>
    <s v="Maravilla"/>
    <n v="100113"/>
    <s v="Industriales"/>
    <n v="100113002"/>
    <s v="Maravilla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s v="Bíobío"/>
    <s v="Maíz Total"/>
    <n v="100111"/>
    <s v="Cereales"/>
    <n v="100111003"/>
    <s v="Maíz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s v="Bíobío"/>
    <s v="Papa"/>
    <n v="100114"/>
    <s v="Tubérculos"/>
    <n v="100114001"/>
    <s v="Papa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s v="Bíobí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s v="Bíobí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s v="Bíobío"/>
    <s v="Poroto Total"/>
    <n v="100110"/>
    <s v="Legumbres"/>
    <n v="100110002"/>
    <s v="Porotos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s v="Bíobío"/>
    <s v="Raps"/>
    <n v="100113"/>
    <s v="Industriales"/>
    <n v="100113003"/>
    <s v="Raps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s v="Bíobío"/>
    <s v="Remolacha"/>
    <n v="100114"/>
    <s v="Tubérculos"/>
    <n v="100114011"/>
    <s v="Remolacha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s v="Bíobío"/>
    <s v="Trigo Total"/>
    <n v="100111"/>
    <s v="Cereales"/>
    <n v="100111002"/>
    <s v="Trigo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s v="Bíobí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s v="Bíobío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s v="Bíobí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s v="Bíobío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s v="Bíobí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s v="Bíobío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s v="Bíobío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s v="Bíobío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s v="Bíobí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s v="Bíobí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s v="Bíobío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s v="Araucaní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s v="Araucaní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s v="Araucanía"/>
    <s v="Avena"/>
    <n v="100111"/>
    <s v="Cereales"/>
    <n v="100111005"/>
    <s v="Avena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s v="Araucaní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s v="Araucaní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s v="Araucanía"/>
    <s v="Cebada Total"/>
    <n v="100111"/>
    <s v="Cereales"/>
    <n v="100111004"/>
    <s v="Cebada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s v="Araucaní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s v="Araucaní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s v="Araucanía"/>
    <s v="Garbanzo"/>
    <n v="100110"/>
    <s v="Legumbres"/>
    <n v="100110005"/>
    <s v="Garbanzos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s v="Araucanía"/>
    <s v="Lenteja"/>
    <n v="100110"/>
    <s v="Legumbres"/>
    <n v="100110003"/>
    <s v="Lentejas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s v="Araucaní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s v="Araucaní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s v="Araucanía"/>
    <s v="Lupino Total"/>
    <n v="100113"/>
    <s v="Industriales"/>
    <n v="100113001"/>
    <s v="Lupino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s v="Araucanía"/>
    <s v="Maravilla"/>
    <n v="100113"/>
    <s v="Industriales"/>
    <n v="100113002"/>
    <s v="Maravilla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s v="Araucaní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s v="Araucaní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s v="Araucanía"/>
    <s v="Maíz Total"/>
    <n v="100111"/>
    <s v="Cereales"/>
    <n v="100111003"/>
    <s v="Maíz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s v="Araucanía"/>
    <s v="Papa"/>
    <n v="100114"/>
    <s v="Tubérculos"/>
    <n v="100114001"/>
    <s v="Papa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s v="Araucaní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s v="Araucaní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Poroto Total"/>
    <n v="100110"/>
    <s v="Legumbres"/>
    <n v="100110002"/>
    <s v="Porotos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s v="Araucanía"/>
    <s v="Raps"/>
    <n v="100113"/>
    <s v="Industriales"/>
    <n v="100113003"/>
    <s v="Raps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s v="Araucanía"/>
    <s v="Remolacha"/>
    <n v="100114"/>
    <s v="Tubérculos"/>
    <n v="100114011"/>
    <s v="Remolacha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s v="Araucaní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s v="Araucaní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s v="Araucanía"/>
    <s v="Trigo Total"/>
    <n v="100111"/>
    <s v="Cereales"/>
    <n v="100111002"/>
    <s v="Trigo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s v="Araucaní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s v="Los Lag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vena"/>
    <n v="100111"/>
    <s v="Cereales"/>
    <n v="100111005"/>
    <s v="Avena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s v="Los Lag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s v="Los Lag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s v="Los Lagos"/>
    <s v="Cebada Total"/>
    <n v="100111"/>
    <s v="Cereales"/>
    <n v="100111004"/>
    <s v="Cebada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s v="Los Lag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nteja"/>
    <n v="100110"/>
    <s v="Legumbres"/>
    <n v="100110003"/>
    <s v="Lentejas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s v="Los Lag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s v="Los Lagos"/>
    <s v="Lupino Total"/>
    <n v="100113"/>
    <s v="Industriales"/>
    <n v="100113001"/>
    <s v="Lupino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s v="Los Lag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Total"/>
    <n v="100111"/>
    <s v="Cereales"/>
    <n v="100111003"/>
    <s v="Maíz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apa"/>
    <n v="100114"/>
    <s v="Tubérculos"/>
    <n v="100114001"/>
    <s v="Papa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s v="Los Lag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Total"/>
    <n v="100110"/>
    <s v="Legumbres"/>
    <n v="100110002"/>
    <s v="Porotos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Raps"/>
    <n v="100113"/>
    <s v="Industriales"/>
    <n v="100113003"/>
    <s v="Raps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s v="Los Lagos"/>
    <s v="Remolacha"/>
    <n v="100114"/>
    <s v="Tubérculos"/>
    <n v="100114011"/>
    <s v="Remolacha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go Total"/>
    <n v="100111"/>
    <s v="Cereales"/>
    <n v="100111002"/>
    <s v="Trigo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s v="Metropolitan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s v="Metropolitana"/>
    <s v="Avena"/>
    <n v="100111"/>
    <s v="Cereales"/>
    <n v="100111005"/>
    <s v="Avena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s v="Metropolitan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s v="Metropolitana"/>
    <s v="Cebada Total"/>
    <n v="100111"/>
    <s v="Cereales"/>
    <n v="100111004"/>
    <s v="Cebada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s v="Metropolitan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Garbanzo"/>
    <n v="100110"/>
    <s v="Legumbres"/>
    <n v="100110005"/>
    <s v="Garbanzos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s v="Metropolitana"/>
    <s v="Lenteja"/>
    <n v="100110"/>
    <s v="Legumbres"/>
    <n v="100110003"/>
    <s v="Lentejas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s v="Metropolitana"/>
    <s v="Maravilla"/>
    <n v="100113"/>
    <s v="Industriales"/>
    <n v="100113002"/>
    <s v="Maravilla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s v="Metropolitan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s v="Metropolitan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s v="Metropolitana"/>
    <s v="Maíz Total"/>
    <n v="100111"/>
    <s v="Cereales"/>
    <n v="100111003"/>
    <s v="Maíz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s v="Metropolitana"/>
    <s v="Papa"/>
    <n v="100114"/>
    <s v="Tubérculos"/>
    <n v="100114001"/>
    <s v="Papa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s v="Metropolitan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s v="Metropolitan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Poroto Total"/>
    <n v="100110"/>
    <s v="Legumbres"/>
    <n v="100110002"/>
    <s v="Porotos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s v="Metropolitana"/>
    <s v="Raps"/>
    <n v="100113"/>
    <s v="Industriales"/>
    <n v="100113003"/>
    <s v="Raps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s v="Metropolitana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s v="Metropolitan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s v="Metropolitan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s v="Metropolitana"/>
    <s v="Trigo Total"/>
    <n v="100111"/>
    <s v="Cereales"/>
    <n v="100111002"/>
    <s v="Trigo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s v="Metropolitan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s v="Los Rí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s v="Los Río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s v="Los Rí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s v="Los Rí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s v="Ñub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s v="Ñuble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s v="Ñuble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s v="Ñub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s v="Ñub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s v="Ñuble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s v="Ñuble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s v="Ñuble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s v="Ñub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s v="Ñub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s v="Ñub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s v="Ñuble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s v="Ñuble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s v="Ñuble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s v="Ñuble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s v="Ñuble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s v="Ñuble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s v="Ñub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s v="Ñub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s v="Ñub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s v="Ñuble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s v="Ñub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4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F780192C-ECFC-4037-AE78-D4B8AFFC6603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2929FD-E8BD-4A40-8004-20ADFD97559F}" name="TablaRegion" displayName="TablaRegion" ref="A1:C11" totalsRowShown="0" headerRowDxfId="949">
  <autoFilter ref="A1:C11" xr:uid="{66608694-1307-46B4-A4A5-121EC35555DF}"/>
  <tableColumns count="3">
    <tableColumn id="1" xr3:uid="{09F2254E-C2F4-4DB8-AFA1-E7BCFCE8C4CE}" name="Cod_región" dataDxfId="948"/>
    <tableColumn id="2" xr3:uid="{7A19A4F8-D2F3-452D-9BCD-24504B667E32}" name="Región"/>
    <tableColumn id="3" xr3:uid="{5D7B6ED2-1F3B-4745-94E7-8EBB6AE0BE5B}" name="Cod" dataDxfId="947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639E31B-E7A9-46A6-9D70-292086A61C33}" name="TablaProducto" displayName="TablaProducto" ref="A1:B6" totalsRowShown="0" headerRowDxfId="946">
  <autoFilter ref="A1:B6" xr:uid="{9D6CB184-5991-4D68-B738-3784BB703872}"/>
  <tableColumns count="2">
    <tableColumn id="1" xr3:uid="{68EA4328-8D1D-4A3D-BF8C-223CB2D6E231}" name="Id_producto" dataDxfId="945"/>
    <tableColumn id="2" xr3:uid="{E358F0C4-6515-4B77-A976-FA692D4B2786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6375020-1A78-4F78-BD82-53CFCE152B21}" name="TablaCultivo" displayName="TablaCultivo" ref="A1:B31" totalsRowShown="0" headerRowDxfId="0">
  <autoFilter ref="A1:B31" xr:uid="{0DB8306A-7CD6-498E-80D0-D6F5B7BF8E4C}"/>
  <sortState xmlns:xlrd2="http://schemas.microsoft.com/office/spreadsheetml/2017/richdata2" ref="A2:B59">
    <sortCondition ref="A5:A62"/>
  </sortState>
  <tableColumns count="2">
    <tableColumn id="1" xr3:uid="{E928ACB4-C197-4D74-8A75-A111D19471BB}" name="Id_cultivo" dataDxfId="1"/>
    <tableColumn id="2" xr3:uid="{7C216DDF-53DD-4CC4-889D-401C4E9D486A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1EBDA3-2568-4EF5-991C-0E6339DAA935}" name="Codigos_comunas" displayName="Codigos_comunas" ref="A1:C347" totalsRowShown="0" headerRowDxfId="944" tableBorderDxfId="943">
  <autoFilter ref="A1:C347" xr:uid="{8339D9FB-82B5-48A4-8657-F263F3037946}"/>
  <tableColumns count="3">
    <tableColumn id="1" xr3:uid="{39CA0ABF-3EEC-4C19-8D05-D22B0650F908}" name="Cod_Comuna"/>
    <tableColumn id="2" xr3:uid="{475FDDEF-AC48-4B30-875F-BD0C38657F38}" name="Comuna"/>
    <tableColumn id="3" xr3:uid="{A274755C-2214-466C-B1BC-89D7922F4904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FE33742-1CA5-45A3-B8B3-393263AE13F0}" name="Codigos_regiones" displayName="Codigos_regiones" ref="E1:G17" totalsRowShown="0" headerRowDxfId="942" tableBorderDxfId="941">
  <autoFilter ref="E1:G17" xr:uid="{1425EFBC-8A54-4337-832B-E4DF2FAA9A96}"/>
  <tableColumns count="3">
    <tableColumn id="1" xr3:uid="{C6D8FBF2-B83A-497A-84DE-4AE343914937}" name="Código_Región"/>
    <tableColumn id="2" xr3:uid="{60098504-2BA5-431F-98B5-352BFC9420FD}" name="Región"/>
    <tableColumn id="3" xr3:uid="{F290089D-BFA1-4F0D-9A2A-E95AA30DF84C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8BF6AE-23C7-42A8-B595-8424579C7302}" name="Codigos_provincia" displayName="Codigos_provincia" ref="I1:K58" totalsRowShown="0" headerRowDxfId="940" tableBorderDxfId="939">
  <autoFilter ref="I1:K58" xr:uid="{614AD1CC-0C19-4D6E-B1F5-0D6B3C6C7D40}"/>
  <tableColumns count="3">
    <tableColumn id="1" xr3:uid="{0E232ABF-97BE-4C0F-98FE-645207DC064F}" name="Cod_provincia"/>
    <tableColumn id="2" xr3:uid="{25971B82-9E5A-4251-BDF2-250A4ADFD9FD}" name="Provincia"/>
    <tableColumn id="3" xr3:uid="{4FB7C2FA-175B-47EE-BC31-B70EBE2680EB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938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937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936">
  <autoFilter ref="A2:B12" xr:uid="{E8C358C9-C232-4995-89C4-258171B3A892}"/>
  <tableColumns count="2">
    <tableColumn id="1" xr3:uid="{54A7C740-26CB-4CAE-B67C-179775545237}" name="Cod_región" dataDxfId="935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934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933"/>
    <tableColumn id="2" xr3:uid="{7D3F7E15-C3A0-4D2B-A2A2-ACB554299534}" name="Cultivo"/>
    <tableColumn id="3" xr3:uid="{F4FDED8B-89F0-4ABC-B227-49E88C1793EB}" name="Aux 2" dataDxfId="932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931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930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929">
  <autoFilter ref="K2:L7" xr:uid="{F48E4998-C3B0-40CC-9A5B-74B11F9B5A48}"/>
  <tableColumns count="2">
    <tableColumn id="1" xr3:uid="{8C7F8656-5CF9-4469-88FC-59E1B64D8BBE}" name="Id_producto" dataDxfId="928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6EF6552-3B8B-40B8-8D16-0E3586D388BC}" name="Producción_regional_cultivo" displayName="Producción_regional_cultivo" ref="A1:AX286" tableType="queryTable" totalsRowShown="0">
  <autoFilter ref="A1:AX286" xr:uid="{3DF3EF97-F349-4A78-A966-73D0108D6613}"/>
  <tableColumns count="50">
    <tableColumn id="1" xr3:uid="{CDEA8867-8463-4A0D-905B-013CA586BDA1}" uniqueName="1" name="Cod_región" queryTableFieldId="1"/>
    <tableColumn id="2" xr3:uid="{B5D315D3-2A1C-44EB-A1DD-FC9F487BF70C}" uniqueName="2" name="Región" queryTableFieldId="2" dataDxfId="4"/>
    <tableColumn id="50" xr3:uid="{724BFABF-B7DD-42A2-8F4D-6EAECDA8CDF4}" uniqueName="50" name="Id_cultivo" queryTableFieldId="50" dataDxfId="3"/>
    <tableColumn id="3" xr3:uid="{0A18C4A8-BECA-49F9-9945-2F5F7EAAC324}" uniqueName="3" name="Cultivo" queryTableFieldId="3" dataDxfId="2"/>
    <tableColumn id="4" xr3:uid="{2D551A62-72AF-40A2-A74A-3F8009E85318}" uniqueName="4" name="Id_producto" queryTableFieldId="4"/>
    <tableColumn id="5" xr3:uid="{D65CA612-0936-4B49-90E9-8ACE3778414C}" uniqueName="5" name="Producto" queryTableFieldId="5"/>
    <tableColumn id="6" xr3:uid="{93D6631A-3A99-45D3-81EA-9991082505EC}" uniqueName="6" name="Id_categoría" queryTableFieldId="6"/>
    <tableColumn id="7" xr3:uid="{5D05422E-8165-495B-835C-A6D88A2BAE90}" uniqueName="7" name="Categoría" queryTableFieldId="7"/>
    <tableColumn id="49" xr3:uid="{AA230F3D-C769-4D08-83B9-AB2C31B04BD0}" uniqueName="49" name="Definición" queryTableFieldId="49"/>
    <tableColumn id="8" xr3:uid="{E60B9A53-948C-45F8-9E2F-1784CF1F426E}" uniqueName="8" name="1979/80" queryTableFieldId="8"/>
    <tableColumn id="9" xr3:uid="{A077DD37-E5E8-46D2-A880-3DBB956A4DCD}" uniqueName="9" name="1980/81" queryTableFieldId="9"/>
    <tableColumn id="10" xr3:uid="{29F7A221-0DA6-4700-BDF9-0720F1A0B68A}" uniqueName="10" name="1981/82" queryTableFieldId="10"/>
    <tableColumn id="11" xr3:uid="{9FCE85FC-C548-4412-94B7-2F2CC6D2A5DE}" uniqueName="11" name="1982/83" queryTableFieldId="11"/>
    <tableColumn id="12" xr3:uid="{1CD19B8A-0D7C-4671-9FEA-09C2538F6D42}" uniqueName="12" name="1983/84" queryTableFieldId="12"/>
    <tableColumn id="13" xr3:uid="{60708D92-FC57-4305-BEF3-60395D8825D2}" uniqueName="13" name="1984/85" queryTableFieldId="13"/>
    <tableColumn id="14" xr3:uid="{5B27C91E-856D-4B05-9875-D7BAFDD98FDC}" uniqueName="14" name="1985/86" queryTableFieldId="14"/>
    <tableColumn id="15" xr3:uid="{DCF39897-4C1A-40F2-9E78-62F6E3E443F9}" uniqueName="15" name="1986/87" queryTableFieldId="15"/>
    <tableColumn id="16" xr3:uid="{2B22A18B-524E-4282-A3C7-1CAFFB250FB0}" uniqueName="16" name="1987/88" queryTableFieldId="16"/>
    <tableColumn id="17" xr3:uid="{1A4C6ED6-DAA3-4249-9670-F04F762F0614}" uniqueName="17" name="1988/89" queryTableFieldId="17"/>
    <tableColumn id="18" xr3:uid="{796DE749-A7B3-41C3-81E8-56B599B310DE}" uniqueName="18" name="1989/90" queryTableFieldId="18"/>
    <tableColumn id="19" xr3:uid="{BEDEEC11-F6CF-460E-A9A8-32D87EEC26CA}" uniqueName="19" name="1990/91" queryTableFieldId="19"/>
    <tableColumn id="20" xr3:uid="{4315CEC8-E103-4FC8-BC03-31849EC76782}" uniqueName="20" name="1991/92" queryTableFieldId="20"/>
    <tableColumn id="21" xr3:uid="{A8CAD894-44D6-44D8-926B-FB542C36E489}" uniqueName="21" name="1992/93" queryTableFieldId="21"/>
    <tableColumn id="22" xr3:uid="{9BED8FA0-3566-42AE-9E4E-B16642ACA7C2}" uniqueName="22" name="1993/94" queryTableFieldId="22"/>
    <tableColumn id="23" xr3:uid="{F4F2880C-9FC8-47FD-9184-0F5E72B1C50E}" uniqueName="23" name="1994/95" queryTableFieldId="23"/>
    <tableColumn id="24" xr3:uid="{21F4D50D-E621-48B0-BF9F-64EC04A229BA}" uniqueName="24" name="1995/96" queryTableFieldId="24"/>
    <tableColumn id="25" xr3:uid="{9A87AA4B-288F-4D7E-B811-74FBCC30667A}" uniqueName="25" name="1996/97" queryTableFieldId="25"/>
    <tableColumn id="26" xr3:uid="{2B11D091-6595-43BD-A76A-E81086C22BA6}" uniqueName="26" name="1997/98" queryTableFieldId="26"/>
    <tableColumn id="27" xr3:uid="{757B803A-EEF1-4327-A825-05E4368636DA}" uniqueName="27" name="1998/99" queryTableFieldId="27"/>
    <tableColumn id="28" xr3:uid="{94A05642-E50A-463C-A320-DD56AE37D645}" uniqueName="28" name="1999/00" queryTableFieldId="28"/>
    <tableColumn id="29" xr3:uid="{55A3CF57-ADD9-4E2C-8FD8-57190DC5BD0D}" uniqueName="29" name="2000/01" queryTableFieldId="29"/>
    <tableColumn id="30" xr3:uid="{C91A49FA-4795-4611-8147-BFE3F9E9DA84}" uniqueName="30" name="2001/02" queryTableFieldId="30"/>
    <tableColumn id="31" xr3:uid="{F246376A-7569-40C1-99FE-4D1AACD9D77E}" uniqueName="31" name="2002/03" queryTableFieldId="31"/>
    <tableColumn id="32" xr3:uid="{F002F73B-08E3-405A-A4A8-A9BA3D5E0A65}" uniqueName="32" name="2003/04" queryTableFieldId="32"/>
    <tableColumn id="33" xr3:uid="{9B212C98-4C27-4731-8BD6-C73C99B8F771}" uniqueName="33" name="2004/05" queryTableFieldId="33"/>
    <tableColumn id="34" xr3:uid="{876287F9-5C9A-4383-A623-B107D1DD6322}" uniqueName="34" name="2005/06" queryTableFieldId="34"/>
    <tableColumn id="35" xr3:uid="{0506EED8-F091-4C68-95CF-DEBAB9471FE0}" uniqueName="35" name="2006/07 " queryTableFieldId="35"/>
    <tableColumn id="36" xr3:uid="{9E7957ED-CF9D-4DE5-AF70-2AFE64CB0050}" uniqueName="36" name="2007/08" queryTableFieldId="36"/>
    <tableColumn id="37" xr3:uid="{2FF83E56-EBC7-47C3-B5CD-61CB4668F36F}" uniqueName="37" name="2008/09" queryTableFieldId="37"/>
    <tableColumn id="38" xr3:uid="{519D497C-3FAB-4E0B-8992-2DAA3EF8D956}" uniqueName="38" name="2009/10" queryTableFieldId="38"/>
    <tableColumn id="39" xr3:uid="{87FFA680-E757-40F5-8419-6F08BC44F518}" uniqueName="39" name="2010/11" queryTableFieldId="39"/>
    <tableColumn id="40" xr3:uid="{C30568D6-B348-4D5C-9286-4193EB7998E0}" uniqueName="40" name="2011/12" queryTableFieldId="40"/>
    <tableColumn id="41" xr3:uid="{41B40B0A-CB85-47B7-8B34-8225412DCDD3}" uniqueName="41" name="2012/13" queryTableFieldId="41"/>
    <tableColumn id="42" xr3:uid="{39111A34-4765-4AE0-ADF3-3C8C4B93F891}" uniqueName="42" name="2013/14" queryTableFieldId="42"/>
    <tableColumn id="43" xr3:uid="{6C214F7D-BAAC-4453-A497-05F9FF99D71C}" uniqueName="43" name="2014/15" queryTableFieldId="43"/>
    <tableColumn id="44" xr3:uid="{F252D8A8-A924-450B-A25D-AA0D73E939A7}" uniqueName="44" name="2015/16" queryTableFieldId="44"/>
    <tableColumn id="45" xr3:uid="{53D7F80C-67FB-4416-B2F3-D73E6C76DEFB}" uniqueName="45" name="2016/17" queryTableFieldId="45"/>
    <tableColumn id="46" xr3:uid="{51C3CD97-EED6-4EDF-8056-ECFE6C27A73B}" uniqueName="46" name="2017/18" queryTableFieldId="46"/>
    <tableColumn id="47" xr3:uid="{570D3680-187D-4DAE-85C4-ED40E5B475A2}" uniqueName="47" name="2018/19" queryTableFieldId="47"/>
    <tableColumn id="48" xr3:uid="{80359980-5489-4962-A8A8-39778A211552}" uniqueName="48" name="2019/20" queryTableFieldId="4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927"/>
    <tableColumn id="3" xr3:uid="{C3068E04-FB23-4E70-A879-E69A9AB862D6}" uniqueName="3" name="descripcion" queryTableFieldId="3"/>
    <tableColumn id="4" xr3:uid="{588A68F9-BF4D-48D8-8C7B-3A93C4902BC1}" uniqueName="4" name="auxiliar" queryTableFieldId="4" dataDxfId="926"/>
    <tableColumn id="5" xr3:uid="{5AB17CBE-107C-4A8E-A05D-81EE2520FE75}" uniqueName="5" name="parametro" queryTableFieldId="5" dataDxfId="925"/>
    <tableColumn id="6" xr3:uid="{C4EF5471-F86F-4750-917B-AEF2D9B80FEE}" uniqueName="6" name="Columna1" queryTableFieldId="6" dataDxfId="924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898"/>
    <tableColumn id="4" xr3:uid="{700B12AE-4E7C-4189-8E59-EF210F95B414}" uniqueName="4" name="auxiliar" queryTableFieldId="4" dataDxfId="897"/>
    <tableColumn id="5" xr3:uid="{0E332B85-18DA-4833-8E98-DF6283AB4B90}" uniqueName="5" name="fecha_inicio" queryTableFieldId="5" dataDxfId="896"/>
    <tableColumn id="6" xr3:uid="{10B55D18-C2D1-4845-934C-754F561CA644}" uniqueName="6" name="fecha_termino" queryTableFieldId="6" dataDxfId="895"/>
    <tableColumn id="7" xr3:uid="{C226911F-716F-43BC-973B-6B9F7FA4888F}" uniqueName="7" name="temporalidad" queryTableFieldId="7" dataDxfId="894"/>
    <tableColumn id="8" xr3:uid="{522A6B4E-5CA7-4D1D-84FF-E6CB70D37CB8}" uniqueName="8" name="Columna1" queryTableFieldId="8" dataDxfId="893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923"/>
    <tableColumn id="3" xr3:uid="{22D30F4E-D1B3-410D-B0CF-1FE8EAEC55F3}" uniqueName="3" name="descripcion" queryTableFieldId="3" dataDxfId="922"/>
    <tableColumn id="4" xr3:uid="{7F5D3703-2D9F-4923-BF91-40C0C2BE8218}" uniqueName="4" name="auxiliar" queryTableFieldId="4" dataDxfId="921"/>
    <tableColumn id="5" xr3:uid="{C30C6A65-A83C-47E0-AD38-2562BEE51B7A}" uniqueName="5" name="iso_pais" queryTableFieldId="5" dataDxfId="920"/>
    <tableColumn id="6" xr3:uid="{27EF0653-983E-49AA-8E69-760F58B44179}" uniqueName="6" name="nivel_administrativo" queryTableFieldId="6" dataDxfId="919"/>
    <tableColumn id="7" xr3:uid="{4F02F62A-55C5-4159-8E89-404E2CF21410}" uniqueName="7" name="territorio" queryTableFieldId="7" dataDxfId="918"/>
    <tableColumn id="8" xr3:uid="{BCAB60B8-01B7-49AC-AB7F-291CE5D9DE8D}" uniqueName="8" name="Columna1" queryTableFieldId="8" dataDxfId="917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916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915"/>
    <tableColumn id="3" xr3:uid="{2E7CB18B-5465-49F9-900E-3B2E3A41FB4F}" uniqueName="3" name="descripcion" queryTableFieldId="3" dataDxfId="914"/>
    <tableColumn id="4" xr3:uid="{25D3DE9F-C87A-4AF2-BDE2-3FC56D2627B3}" uniqueName="4" name="auxiliar" queryTableFieldId="4" dataDxfId="913"/>
    <tableColumn id="5" xr3:uid="{AC12715A-3FE3-4E96-B0D7-E45ACBB89D43}" uniqueName="5" name="unidad_medida" queryTableFieldId="5" dataDxfId="912"/>
    <tableColumn id="6" xr3:uid="{4BEA197A-7C33-4492-A455-FC45301EC0BF}" uniqueName="6" name="Columna1" queryTableFieldId="6" dataDxfId="911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910"/>
    <tableColumn id="3" xr3:uid="{C04954EC-2A46-4A43-8319-984A1D1BF128}" uniqueName="3" name="Id_sector" queryTableFieldId="3"/>
    <tableColumn id="4" xr3:uid="{5C49613E-FDD9-43DE-831A-D56F2CF35B63}" uniqueName="4" name="Sector" queryTableFieldId="4" dataDxfId="909"/>
    <tableColumn id="5" xr3:uid="{596B895B-5F57-4C12-B543-EA74266A45E0}" uniqueName="5" name="Id_producto" queryTableFieldId="5"/>
    <tableColumn id="6" xr3:uid="{1ED273DB-CA90-4F06-912E-D95794FFE70B}" uniqueName="6" name="Producto" queryTableFieldId="6" dataDxfId="908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907"/>
    <tableColumn id="10" xr3:uid="{E72E6041-9E60-4844-9ED5-EB57BDFCD652}" uniqueName="10" name="Descripcion" queryTableFieldId="10" dataDxfId="906"/>
    <tableColumn id="11" xr3:uid="{14856B92-ABC3-4324-8BB8-C89279A8E303}" uniqueName="11" name="Auxiliar" queryTableFieldId="11" dataDxfId="905"/>
    <tableColumn id="12" xr3:uid="{D09E5EFE-9958-4892-8E43-13F4D3B05AD2}" uniqueName="12" name="Carpeta GITHUB" queryTableFieldId="12" dataDxfId="904"/>
    <tableColumn id="13" xr3:uid="{1E079B8D-8C4B-4B91-871E-2327AB8BA954}" uniqueName="13" name="Codigo" queryTableFieldId="13" dataDxfId="903"/>
    <tableColumn id="14" xr3:uid="{5D561EA0-7117-47C6-963E-BD6DB7421AEF}" uniqueName="14" name="Columna1" queryTableFieldId="14" dataDxfId="902">
      <calculatedColumnFormula>+Categorias[[#This Row],[Id_producto]]</calculatedColumnFormula>
    </tableColumn>
    <tableColumn id="15" xr3:uid="{BE351E0A-7622-456B-B194-65FA48E5124E}" uniqueName="15" name="Columna2" queryTableFieldId="15" dataDxfId="901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900"/>
    <tableColumn id="2" xr3:uid="{477F9CF4-E7D2-4202-9E71-5E9AED7F97A3}" uniqueName="2" name="Responsable" queryTableFieldId="2" dataDxfId="899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6351353?ZOHO_CRITERIA=%22Trasposicion_4.10%22.%22Cod_regi%C3%B3n%22%20%3D%2013" TargetMode="External"/><Relationship Id="rId13" Type="http://schemas.openxmlformats.org/officeDocument/2006/relationships/hyperlink" Target="https://analytics.zoho.com/open-view/2395394000006352886" TargetMode="External"/><Relationship Id="rId18" Type="http://schemas.openxmlformats.org/officeDocument/2006/relationships/hyperlink" Target="https://analytics.zoho.com/open-view/2395394000006354526" TargetMode="External"/><Relationship Id="rId3" Type="http://schemas.openxmlformats.org/officeDocument/2006/relationships/hyperlink" Target="https://analytics.zoho.com/open-view/2395394000006440165?ZOHO_CRITERIA=%22Trasposicion_4.10%22.%22Cod_regi%C3%B3n%22%20%3D%2013" TargetMode="External"/><Relationship Id="rId21" Type="http://schemas.openxmlformats.org/officeDocument/2006/relationships/hyperlink" Target="https://analytics.zoho.com/open-view/2395394000006352311?ZOHO_CRITERIA=%22Trasposicion_4.10%22.%22Id_cultivo%22%20%3D%201" TargetMode="External"/><Relationship Id="rId7" Type="http://schemas.openxmlformats.org/officeDocument/2006/relationships/hyperlink" Target="https://analytics.zoho.com/open-view/2395394000006351057?ZOHO_CRITERIA=%22Trasposicion_4.10%22.%22Cod_regi%C3%B3n%22%20%3D%2013" TargetMode="External"/><Relationship Id="rId12" Type="http://schemas.openxmlformats.org/officeDocument/2006/relationships/hyperlink" Target="https://analytics.zoho.com/open-view/2395394000006352647" TargetMode="External"/><Relationship Id="rId17" Type="http://schemas.openxmlformats.org/officeDocument/2006/relationships/hyperlink" Target="https://analytics.zoho.com/open-view/2395394000006354217?ZOHO_CRITERIA=%22Trasposicion_4.10%22.%22Id_producto%22%20%3D%20100110" TargetMode="External"/><Relationship Id="rId2" Type="http://schemas.openxmlformats.org/officeDocument/2006/relationships/hyperlink" Target="https://analytics.zoho.com/open-view/2395394000006435851?ZOHO_CRITERIA=%22Trasposicion_4.10%22.%22Id_producto%22%20%3D%20100110" TargetMode="External"/><Relationship Id="rId16" Type="http://schemas.openxmlformats.org/officeDocument/2006/relationships/hyperlink" Target="https://analytics.zoho.com/open-view/2395394000006354079?ZOHO_CRITERIA=%22Trasposicion_4.10%22.%22Id_producto%22%20%3D%20100110" TargetMode="External"/><Relationship Id="rId20" Type="http://schemas.openxmlformats.org/officeDocument/2006/relationships/hyperlink" Target="https://analytics.zoho.com/open-view/2395394000006354853" TargetMode="External"/><Relationship Id="rId1" Type="http://schemas.openxmlformats.org/officeDocument/2006/relationships/hyperlink" Target="https://analytics.zoho.com/open-view/2395394000006426989?ZOHO_CRITERIA=%22Trasposicion_4.10%22.%22Cod_regi%C3%B3n%22%20%3D%2013" TargetMode="External"/><Relationship Id="rId6" Type="http://schemas.openxmlformats.org/officeDocument/2006/relationships/hyperlink" Target="https://analytics.zoho.com/open-view/2395394000006455014" TargetMode="External"/><Relationship Id="rId11" Type="http://schemas.openxmlformats.org/officeDocument/2006/relationships/hyperlink" Target="https://analytics.zoho.com/open-view/2395394000006352510" TargetMode="External"/><Relationship Id="rId5" Type="http://schemas.openxmlformats.org/officeDocument/2006/relationships/hyperlink" Target="https://analytics.zoho.com/open-view/2395394000006456496" TargetMode="External"/><Relationship Id="rId15" Type="http://schemas.openxmlformats.org/officeDocument/2006/relationships/hyperlink" Target="https://analytics.zoho.com/open-view/2395394000006353941?ZOHO_CRITERIA=%22Trasposicion_4.10%22.%22Cod_regi%C3%B3n%22%20%3D%2013" TargetMode="External"/><Relationship Id="rId10" Type="http://schemas.openxmlformats.org/officeDocument/2006/relationships/hyperlink" Target="https://analytics.zoho.com/open-view/2395394000006351923?ZOHO_CRITERIA=%22Trasposicion_4.10%22.%22Id_producto%22%20%3D%20100110" TargetMode="External"/><Relationship Id="rId19" Type="http://schemas.openxmlformats.org/officeDocument/2006/relationships/hyperlink" Target="https://analytics.zoho.com/open-view/2395394000006354714" TargetMode="External"/><Relationship Id="rId4" Type="http://schemas.openxmlformats.org/officeDocument/2006/relationships/hyperlink" Target="https://analytics.zoho.com/open-view/2395394000006441718?ZOHO_CRITERIA=%22Trasposicion_4.10%22.%22Id_producto%22%20%3D%20100110" TargetMode="External"/><Relationship Id="rId9" Type="http://schemas.openxmlformats.org/officeDocument/2006/relationships/hyperlink" Target="https://analytics.zoho.com/open-view/2395394000006351549?ZOHO_CRITERIA=%22Trasposicion_4.10%22.%22Id_producto%22%20%3D%20100110" TargetMode="External"/><Relationship Id="rId14" Type="http://schemas.openxmlformats.org/officeDocument/2006/relationships/hyperlink" Target="https://analytics.zoho.com/open-view/2395394000006353458?ZOHO_CRITERIA=%22Trasposicion_4.10%22.%22Cod_regi%C3%B3n%22%20%3D%2013" TargetMode="External"/><Relationship Id="rId22" Type="http://schemas.openxmlformats.org/officeDocument/2006/relationships/hyperlink" Target="https://analytics.zoho.com/open-view/2395394000006354352?ZOHO_CRITERIA=%22Trasposicion_4.10%22.%22Id_cultivo%22%20%3D%2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topLeftCell="P1" zoomScaleNormal="100" workbookViewId="0">
      <selection activeCell="T4" sqref="T4"/>
    </sheetView>
  </sheetViews>
  <sheetFormatPr baseColWidth="10" defaultRowHeight="15" x14ac:dyDescent="0.25"/>
  <cols>
    <col min="1" max="1" width="85.5703125" style="35" customWidth="1"/>
    <col min="2" max="2" width="4.28515625" style="35" customWidth="1"/>
    <col min="3" max="3" width="20.7109375" style="35" bestFit="1" customWidth="1"/>
    <col min="4" max="4" width="20.5703125" style="35" bestFit="1" customWidth="1"/>
    <col min="5" max="5" width="26.7109375" style="35" bestFit="1" customWidth="1"/>
    <col min="6" max="6" width="34.140625" style="35" bestFit="1" customWidth="1"/>
    <col min="7" max="8" width="37.140625" style="35" bestFit="1" customWidth="1"/>
    <col min="9" max="9" width="37.140625" style="35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5.28515625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21" style="35" customWidth="1"/>
    <col min="27" max="27" width="16.85546875" style="35" customWidth="1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11.140625" style="35" customWidth="1"/>
    <col min="33" max="33" width="13.28515625" style="35" customWidth="1"/>
    <col min="34" max="34" width="12.5703125" style="35" customWidth="1"/>
    <col min="35" max="35" width="13.85546875" style="35" customWidth="1"/>
    <col min="36" max="36" width="15.140625" style="35" customWidth="1"/>
    <col min="37" max="37" width="15.28515625" style="35" customWidth="1"/>
    <col min="38" max="38" width="11.7109375" style="35" customWidth="1"/>
    <col min="39" max="41" width="11.42578125" style="35"/>
    <col min="42" max="42" width="15.5703125" style="35" customWidth="1"/>
    <col min="43" max="43" width="15.28515625" style="35" customWidth="1"/>
    <col min="44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23868</v>
      </c>
      <c r="B3" s="35" t="s">
        <v>23867</v>
      </c>
      <c r="C3" s="35" t="s">
        <v>29</v>
      </c>
      <c r="D3" s="25" t="s">
        <v>22435</v>
      </c>
      <c r="E3" s="25" t="s">
        <v>22433</v>
      </c>
      <c r="F3" s="25" t="s">
        <v>22434</v>
      </c>
      <c r="G3" s="25" t="s">
        <v>22838</v>
      </c>
      <c r="H3" s="25" t="s">
        <v>22839</v>
      </c>
      <c r="I3" s="25" t="s">
        <v>28776</v>
      </c>
      <c r="J3" s="36" t="s">
        <v>22436</v>
      </c>
      <c r="K3" s="36" t="s">
        <v>23875</v>
      </c>
      <c r="L3" s="36" t="s">
        <v>23876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35" t="str">
        <f>+C4&amp;" FILT: "&amp;D4&amp;" MUEST: "&amp;F4&amp;" | "&amp;E4</f>
        <v>Gráfico 1 FILT: Región MUEST: Producto | Producción (t) periodo 2019-2020</v>
      </c>
      <c r="B4">
        <v>10</v>
      </c>
      <c r="C4" s="21" t="s">
        <v>22186</v>
      </c>
      <c r="D4" s="43" t="s">
        <v>519</v>
      </c>
      <c r="E4" s="43" t="s">
        <v>28772</v>
      </c>
      <c r="F4" s="43" t="s">
        <v>6350</v>
      </c>
      <c r="G4" s="43"/>
      <c r="J4" s="25" t="s">
        <v>530</v>
      </c>
      <c r="K4" s="25"/>
      <c r="L4" s="25"/>
      <c r="M4" s="19" t="str">
        <f>+E4&amp;" de cultivos de "&amp;J4&amp;" por "&amp;F4&amp;", entre los años 2019-2020."</f>
        <v>Producción (t) periodo 2019-2020 de cultivos de Coquimbo por Producto, entre los años 2019-2020.</v>
      </c>
      <c r="N4" s="20" t="str">
        <f t="shared" ref="N4:N14" si="0">IF(D4="Región",J4,IF(D4="Comuna",J4,"Chile"))</f>
        <v>Coquimbo</v>
      </c>
      <c r="O4" s="20" t="s">
        <v>23880</v>
      </c>
      <c r="P4" s="20" t="s">
        <v>6317</v>
      </c>
      <c r="Q4" s="40">
        <f>+IF($D4="PRODUCTO",VLOOKUP(J4,Categorias[[Producto]:[Columna1]],9,0)&amp;"000",IF($D4="CATEGORÍA",VLOOKUP(J4,Categorias[[Categoría]:[Columna2]],7,0),$Q$1))</f>
        <v>100100000</v>
      </c>
      <c r="R4" s="20" t="s">
        <v>26</v>
      </c>
      <c r="S4" s="19"/>
      <c r="T4" s="19" t="str">
        <f>M4</f>
        <v>Producción (t) periodo 2019-2020 de cultivos de Coquimbo por Producto, entre los años 2019-2020.</v>
      </c>
      <c r="U4" s="19" t="str">
        <f t="shared" ref="U4:U14" si="1">+D4&amp;": "&amp;J4</f>
        <v>Región: Coquimbo</v>
      </c>
      <c r="V4" t="s">
        <v>23881</v>
      </c>
      <c r="W4" s="56" t="s">
        <v>28783</v>
      </c>
      <c r="X4" s="21" t="s">
        <v>117</v>
      </c>
      <c r="Y4" s="21" t="str">
        <f>+IF($D4="Región","Regional",IF($D4="Comuna","Comunal","Nacional"))</f>
        <v>Regional</v>
      </c>
      <c r="Z4" t="str">
        <f>"Gráfico que muestra la "&amp;T4&amp;" en "&amp;R4&amp;" según datos recopilados de los catastros frutícolas efectuados por la ODEPA durante el "&amp;O4</f>
        <v>Gráfico que muestra la Producción (t) periodo 2019-2020 de cultivos de Coquimbo por Producto, entre los años 2019-2020. en Tonelada según datos recopilados de los catastros frutícolas efectuados por la ODEPA durante el Periodo 2019-2020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+VLOOKUP(LEFT($C4,3),Tipo_Gráfico[[id3]:[Tipo Gráfico]],2,0)</f>
        <v>1</v>
      </c>
      <c r="AL4" s="55" t="s">
        <v>28771</v>
      </c>
      <c r="AM4" s="22" t="s">
        <v>25</v>
      </c>
      <c r="AN4" s="22" t="s">
        <v>25</v>
      </c>
      <c r="AO4" s="22" t="s">
        <v>25</v>
      </c>
      <c r="AP4" s="41">
        <f>VLOOKUP($AC4,Responsables[],3,0)</f>
        <v>7</v>
      </c>
      <c r="AQ4" s="41">
        <f>VLOOKUP($R4,unidad_medida[[#All],[nombre]:[Columna1]],5,0)</f>
        <v>30</v>
      </c>
    </row>
    <row r="5" spans="1:43" x14ac:dyDescent="0.25">
      <c r="A5" s="35" t="str">
        <f t="shared" ref="A5:A11" si="2">+C5&amp;" FILT: "&amp;D5&amp;" MUEST: "&amp;F5&amp;" | "&amp;E5</f>
        <v>Gráfico 2 FILT: Región MUEST: Categoría | Producción (t) periodo 2019-2020</v>
      </c>
      <c r="B5">
        <v>10</v>
      </c>
      <c r="C5" s="21" t="s">
        <v>22187</v>
      </c>
      <c r="D5" s="43" t="s">
        <v>519</v>
      </c>
      <c r="E5" s="43" t="s">
        <v>28772</v>
      </c>
      <c r="F5" s="43" t="s">
        <v>6353</v>
      </c>
      <c r="G5" s="43" t="s">
        <v>20368</v>
      </c>
      <c r="J5" s="25" t="s">
        <v>530</v>
      </c>
      <c r="K5" s="25"/>
      <c r="L5" s="25"/>
      <c r="M5" s="19" t="str">
        <f t="shared" ref="M5:M13" si="3">+E5&amp;" de cultivos de "&amp;J5&amp;" por "&amp;F5&amp;", entre los años 2019-2020."</f>
        <v>Producción (t) periodo 2019-2020 de cultivos de Coquimbo por Categoría, entre los años 2019-2020.</v>
      </c>
      <c r="N5" s="20" t="str">
        <f t="shared" si="0"/>
        <v>Coquimbo</v>
      </c>
      <c r="O5" s="20" t="str">
        <f t="shared" ref="O5" si="4">+O4</f>
        <v>Periodo 2019-2020</v>
      </c>
      <c r="P5" s="20" t="s">
        <v>6317</v>
      </c>
      <c r="Q5" s="40">
        <f>+IF($D5="PRODUCTO",VLOOKUP(J5,Categorias[[Producto]:[Columna1]],9,0)&amp;"000",IF($D5="CATEGORÍA",VLOOKUP(J5,Categorias[[Categoría]:[Columna2]],7,0),$Q$1))</f>
        <v>100100000</v>
      </c>
      <c r="R5" s="20" t="str">
        <f>+R4</f>
        <v>Tonelada</v>
      </c>
      <c r="S5" s="19"/>
      <c r="T5" s="19" t="str">
        <f t="shared" ref="T5:T14" si="5">M5</f>
        <v>Producción (t) periodo 2019-2020 de cultivos de Coquimbo por Categoría, entre los años 2019-2020.</v>
      </c>
      <c r="U5" s="19" t="str">
        <f t="shared" si="1"/>
        <v>Región: Coquimbo</v>
      </c>
      <c r="V5" t="s">
        <v>23881</v>
      </c>
      <c r="W5" s="56" t="s">
        <v>28784</v>
      </c>
      <c r="X5" s="21" t="s">
        <v>117</v>
      </c>
      <c r="Y5" s="21" t="str">
        <f t="shared" ref="Y5:Y25" si="6">+IF($D5="Región","Regional",IF($D5="Comuna","Comunal","Nacional"))</f>
        <v>Regional</v>
      </c>
      <c r="Z5" t="str">
        <f t="shared" ref="Z5:Z14" si="7">"Gráfico que muestra la "&amp;T5&amp;" en "&amp;R5&amp;" según datos recopilados de los catastros frutícolas efectuados por la ODEPA durante el "&amp;O5</f>
        <v>Gráfico que muestra la Producción (t) periodo 2019-2020 de cultivos de Coquimbo por Categoría, entre los años 2019-2020. en Tonelada según datos recopilados de los catastros frutícolas efectuados por la ODEPA durante el Periodo 2019-2020</v>
      </c>
      <c r="AA5" s="24">
        <f t="shared" ref="AA5:AF5" si="8">+AA4</f>
        <v>44321</v>
      </c>
      <c r="AB5" s="22" t="str">
        <f t="shared" si="8"/>
        <v>Español</v>
      </c>
      <c r="AC5" s="22" t="str">
        <f t="shared" si="8"/>
        <v>Paula</v>
      </c>
      <c r="AD5" s="22" t="str">
        <f t="shared" si="8"/>
        <v>No Aplica</v>
      </c>
      <c r="AE5" s="22" t="str">
        <f t="shared" si="8"/>
        <v>No Aplica</v>
      </c>
      <c r="AF5" s="22" t="str">
        <f t="shared" si="8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+VLOOKUP(LEFT($C5,3),Tipo_Gráfico[[id3]:[Tipo Gráfico]],2,0)</f>
        <v>1</v>
      </c>
      <c r="AL5" s="55" t="s">
        <v>28771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41">
        <f>VLOOKUP($AC5,Responsables[],3,0)</f>
        <v>7</v>
      </c>
      <c r="AQ5" s="41">
        <f>VLOOKUP($R5,unidad_medida[[#All],[nombre]:[Columna1]],5,0)</f>
        <v>30</v>
      </c>
    </row>
    <row r="6" spans="1:43" x14ac:dyDescent="0.25">
      <c r="A6" s="35" t="str">
        <f t="shared" si="2"/>
        <v>Gráfico 3 FILT: Producto MUEST: Región | Producción (t) periodo 2019-2020</v>
      </c>
      <c r="B6">
        <v>5</v>
      </c>
      <c r="C6" s="21" t="s">
        <v>22188</v>
      </c>
      <c r="D6" s="44" t="s">
        <v>6350</v>
      </c>
      <c r="E6" s="44" t="s">
        <v>28772</v>
      </c>
      <c r="F6" s="44" t="s">
        <v>519</v>
      </c>
      <c r="G6" s="44"/>
      <c r="J6" s="25" t="s">
        <v>8269</v>
      </c>
      <c r="K6" s="25"/>
      <c r="L6" s="25"/>
      <c r="M6" s="19" t="str">
        <f t="shared" si="3"/>
        <v>Producción (t) periodo 2019-2020 de cultivos de Legumbres por Región, entre los años 2019-2020.</v>
      </c>
      <c r="N6" s="20" t="str">
        <f t="shared" si="0"/>
        <v>Chile</v>
      </c>
      <c r="O6" s="20" t="str">
        <f t="shared" ref="O6:O14" si="9">+O5</f>
        <v>Periodo 2019-2020</v>
      </c>
      <c r="P6" s="20" t="s">
        <v>6317</v>
      </c>
      <c r="Q6" s="40" t="str">
        <f>+IF($D6="PRODUCTO",VLOOKUP(J6,Categorias[[Producto]:[Columna1]],9,0)&amp;"000",IF($D6="CATEGORÍA",VLOOKUP(J6,Categorias[[Categoría]:[Columna2]],7,0),$Q$1))</f>
        <v>100110000</v>
      </c>
      <c r="R6" s="20" t="str">
        <f t="shared" ref="R6:R25" si="10">+R5</f>
        <v>Tonelada</v>
      </c>
      <c r="S6" s="19"/>
      <c r="T6" s="19" t="str">
        <f t="shared" si="5"/>
        <v>Producción (t) periodo 2019-2020 de cultivos de Legumbres por Región, entre los años 2019-2020.</v>
      </c>
      <c r="U6" s="19" t="str">
        <f t="shared" si="1"/>
        <v>Producto: Legumbres</v>
      </c>
      <c r="V6" t="s">
        <v>23881</v>
      </c>
      <c r="W6" s="56" t="s">
        <v>28785</v>
      </c>
      <c r="X6" s="21" t="s">
        <v>117</v>
      </c>
      <c r="Y6" s="21" t="str">
        <f t="shared" si="6"/>
        <v>Nacional</v>
      </c>
      <c r="Z6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</v>
      </c>
      <c r="AA6" s="24">
        <f t="shared" ref="AA6:AA25" si="11">+AA5</f>
        <v>44321</v>
      </c>
      <c r="AB6" s="22" t="str">
        <f t="shared" ref="AB6:AB25" si="12">+AB5</f>
        <v>Español</v>
      </c>
      <c r="AC6" s="22" t="str">
        <f t="shared" ref="AC6:AC25" si="13">+AC5</f>
        <v>Paula</v>
      </c>
      <c r="AD6" s="22" t="str">
        <f t="shared" ref="AD6:AD25" si="14">+AD5</f>
        <v>No Aplica</v>
      </c>
      <c r="AE6" s="22" t="str">
        <f t="shared" ref="AE6:AE25" si="15">+AE5</f>
        <v>No Aplica</v>
      </c>
      <c r="AF6" s="22" t="str">
        <f t="shared" ref="AF6:AF25" si="16">+AF5</f>
        <v>No Aplica</v>
      </c>
      <c r="AG6" s="23">
        <f>+VLOOKUP($P6,Parametros[[nombre]:[Columna1]],5,0)</f>
        <v>79</v>
      </c>
      <c r="AH6" s="23">
        <f t="shared" ref="AH6:AH25" si="17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+VLOOKUP(LEFT($C6,3),Tipo_Gráfico[[id3]:[Tipo Gráfico]],2,0)</f>
        <v>1</v>
      </c>
      <c r="AL6" s="55" t="s">
        <v>28771</v>
      </c>
      <c r="AM6" s="22" t="str">
        <f t="shared" ref="AM6:AM25" si="18">+AM5</f>
        <v>No Aplica</v>
      </c>
      <c r="AN6" s="22" t="s">
        <v>25</v>
      </c>
      <c r="AO6" s="22" t="s">
        <v>25</v>
      </c>
      <c r="AP6" s="41">
        <f>VLOOKUP($AC6,Responsables[],3,0)</f>
        <v>7</v>
      </c>
      <c r="AQ6" s="41">
        <f>VLOOKUP($R6,unidad_medida[[#All],[nombre]:[Columna1]],5,0)</f>
        <v>30</v>
      </c>
    </row>
    <row r="7" spans="1:43" x14ac:dyDescent="0.25">
      <c r="A7" s="35" t="str">
        <f t="shared" si="2"/>
        <v>Gráfico 4 FILT: Producto MUEST: Categoría | Producción (t) periodo 2019-2020</v>
      </c>
      <c r="B7">
        <v>5</v>
      </c>
      <c r="C7" s="21" t="s">
        <v>22189</v>
      </c>
      <c r="D7" s="44" t="s">
        <v>6350</v>
      </c>
      <c r="E7" s="44" t="s">
        <v>28772</v>
      </c>
      <c r="F7" s="44" t="s">
        <v>6353</v>
      </c>
      <c r="G7" s="44" t="s">
        <v>20368</v>
      </c>
      <c r="J7" s="25" t="s">
        <v>8269</v>
      </c>
      <c r="K7" s="25"/>
      <c r="L7" s="25"/>
      <c r="M7" s="19" t="str">
        <f t="shared" si="3"/>
        <v>Producción (t) periodo 2019-2020 de cultivos de Legumbres por Categoría, entre los años 2019-2020.</v>
      </c>
      <c r="N7" s="20" t="str">
        <f t="shared" si="0"/>
        <v>Chile</v>
      </c>
      <c r="O7" s="20" t="str">
        <f t="shared" si="9"/>
        <v>Periodo 2019-2020</v>
      </c>
      <c r="P7" s="20" t="s">
        <v>6317</v>
      </c>
      <c r="Q7" s="40" t="str">
        <f>+IF($D7="PRODUCTO",VLOOKUP(J7,Categorias[[Producto]:[Columna1]],9,0)&amp;"000",IF($D7="CATEGORÍA",VLOOKUP(J7,Categorias[[Categoría]:[Columna2]],7,0),$Q$1))</f>
        <v>100110000</v>
      </c>
      <c r="R7" s="20" t="str">
        <f t="shared" si="10"/>
        <v>Tonelada</v>
      </c>
      <c r="S7" s="19"/>
      <c r="T7" s="19" t="str">
        <f t="shared" si="5"/>
        <v>Producción (t) periodo 2019-2020 de cultivos de Legumbres por Categoría, entre los años 2019-2020.</v>
      </c>
      <c r="U7" s="19" t="str">
        <f t="shared" si="1"/>
        <v>Producto: Legumbres</v>
      </c>
      <c r="V7" t="s">
        <v>23881</v>
      </c>
      <c r="W7" s="56" t="s">
        <v>28786</v>
      </c>
      <c r="X7" s="21" t="s">
        <v>117</v>
      </c>
      <c r="Y7" s="21" t="str">
        <f t="shared" si="6"/>
        <v>Nacional</v>
      </c>
      <c r="Z7" t="str">
        <f t="shared" si="7"/>
        <v>Gráfico que muestra la Producción (t) periodo 2019-2020 de cultivos de Legumbres por Categoría, entre los años 2019-2020. en Tonelada según datos recopilados de los catastros frutícolas efectuados por la ODEPA durante el Periodo 2019-2020</v>
      </c>
      <c r="AA7" s="24">
        <f t="shared" si="11"/>
        <v>44321</v>
      </c>
      <c r="AB7" s="22" t="str">
        <f t="shared" si="12"/>
        <v>Español</v>
      </c>
      <c r="AC7" s="22" t="str">
        <f t="shared" si="13"/>
        <v>Paula</v>
      </c>
      <c r="AD7" s="22" t="str">
        <f t="shared" si="14"/>
        <v>No Aplica</v>
      </c>
      <c r="AE7" s="22" t="str">
        <f t="shared" si="15"/>
        <v>No Aplica</v>
      </c>
      <c r="AF7" s="22" t="str">
        <f t="shared" si="16"/>
        <v>No Aplica</v>
      </c>
      <c r="AG7" s="23">
        <f>+VLOOKUP($P7,Parametros[[nombre]:[Columna1]],5,0)</f>
        <v>79</v>
      </c>
      <c r="AH7" s="23">
        <f t="shared" si="17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+VLOOKUP(LEFT($C7,3),Tipo_Gráfico[[id3]:[Tipo Gráfico]],2,0)</f>
        <v>1</v>
      </c>
      <c r="AL7" s="55" t="s">
        <v>28771</v>
      </c>
      <c r="AM7" s="22" t="str">
        <f t="shared" si="18"/>
        <v>No Aplica</v>
      </c>
      <c r="AN7" s="22" t="str">
        <f t="shared" ref="AN7" si="19">+AN6</f>
        <v>No Aplica</v>
      </c>
      <c r="AO7" s="22" t="str">
        <f t="shared" ref="AO7" si="20">+AO6</f>
        <v>No Aplica</v>
      </c>
      <c r="AP7" s="41">
        <f>VLOOKUP($AC7,Responsables[],3,0)</f>
        <v>7</v>
      </c>
      <c r="AQ7" s="41">
        <f>VLOOKUP($R7,unidad_medida[[#All],[nombre]:[Columna1]],5,0)</f>
        <v>30</v>
      </c>
    </row>
    <row r="8" spans="1:43" x14ac:dyDescent="0.25">
      <c r="A8" s="35" t="str">
        <f t="shared" si="2"/>
        <v>Gráfico 5 FILT: Categoria MUEST: Región | Producción (t) periodo 2019-2020</v>
      </c>
      <c r="B8">
        <v>20</v>
      </c>
      <c r="C8" s="21" t="s">
        <v>22190</v>
      </c>
      <c r="D8" s="45" t="s">
        <v>23879</v>
      </c>
      <c r="E8" s="45" t="s">
        <v>28772</v>
      </c>
      <c r="F8" s="45" t="s">
        <v>519</v>
      </c>
      <c r="G8" s="45"/>
      <c r="J8" s="25" t="s">
        <v>14514</v>
      </c>
      <c r="K8" s="25"/>
      <c r="L8" s="25"/>
      <c r="M8" s="19" t="str">
        <f t="shared" si="3"/>
        <v>Producción (t) periodo 2019-2020 de cultivos de Porotos por Región, entre los años 2019-2020.</v>
      </c>
      <c r="N8" s="20" t="str">
        <f t="shared" si="0"/>
        <v>Chile</v>
      </c>
      <c r="O8" s="20" t="str">
        <f t="shared" si="9"/>
        <v>Periodo 2019-2020</v>
      </c>
      <c r="P8" s="20" t="s">
        <v>6317</v>
      </c>
      <c r="Q8" s="40">
        <f>+IF($D8="PRODUCTO",VLOOKUP(J8,Categorias[[Producto]:[Columna1]],9,0)&amp;"000",IF($D8="CATEGORÍA",VLOOKUP(J8,Categorias[[Categoría]:[Columna2]],7,0),$Q$1))</f>
        <v>100100000</v>
      </c>
      <c r="R8" s="20" t="str">
        <f t="shared" si="10"/>
        <v>Tonelada</v>
      </c>
      <c r="S8" s="19"/>
      <c r="T8" s="19" t="str">
        <f t="shared" si="5"/>
        <v>Producción (t) periodo 2019-2020 de cultivos de Porotos por Región, entre los años 2019-2020.</v>
      </c>
      <c r="U8" s="19" t="str">
        <f t="shared" si="1"/>
        <v>Categoria: Porotos</v>
      </c>
      <c r="V8" t="s">
        <v>23881</v>
      </c>
      <c r="W8" s="56" t="s">
        <v>28797</v>
      </c>
      <c r="X8" s="21" t="s">
        <v>117</v>
      </c>
      <c r="Y8" s="21" t="str">
        <f t="shared" si="6"/>
        <v>Nacional</v>
      </c>
      <c r="Z8" t="str">
        <f t="shared" si="7"/>
        <v>Gráfico que muestra la Producción (t) periodo 2019-2020 de cultivos de Porotos por Región, entre los años 2019-2020. en Tonelada según datos recopilados de los catastros frutícolas efectuados por la ODEPA durante el Periodo 2019-2020</v>
      </c>
      <c r="AA8" s="24">
        <f t="shared" si="11"/>
        <v>44321</v>
      </c>
      <c r="AB8" s="22" t="str">
        <f t="shared" si="12"/>
        <v>Español</v>
      </c>
      <c r="AC8" s="22" t="str">
        <f t="shared" si="13"/>
        <v>Paula</v>
      </c>
      <c r="AD8" s="22" t="str">
        <f t="shared" si="14"/>
        <v>No Aplica</v>
      </c>
      <c r="AE8" s="22" t="str">
        <f t="shared" si="15"/>
        <v>No Aplica</v>
      </c>
      <c r="AF8" s="22" t="str">
        <f t="shared" si="16"/>
        <v>No Aplica</v>
      </c>
      <c r="AG8" s="23">
        <f>+VLOOKUP($P8,Parametros[[nombre]:[Columna1]],5,0)</f>
        <v>79</v>
      </c>
      <c r="AH8" s="23">
        <f t="shared" si="17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+VLOOKUP(LEFT($C8,3),Tipo_Gráfico[[id3]:[Tipo Gráfico]],2,0)</f>
        <v>1</v>
      </c>
      <c r="AL8" s="55" t="s">
        <v>28771</v>
      </c>
      <c r="AM8" s="22" t="str">
        <f t="shared" si="18"/>
        <v>No Aplica</v>
      </c>
      <c r="AN8" s="22" t="s">
        <v>25</v>
      </c>
      <c r="AO8" s="22" t="s">
        <v>25</v>
      </c>
      <c r="AP8" s="41">
        <f>VLOOKUP($AC8,Responsables[],3,0)</f>
        <v>7</v>
      </c>
      <c r="AQ8" s="41">
        <f>VLOOKUP($R8,unidad_medida[[#All],[nombre]:[Columna1]],5,0)</f>
        <v>30</v>
      </c>
    </row>
    <row r="9" spans="1:43" x14ac:dyDescent="0.25">
      <c r="A9" s="35" t="str">
        <f t="shared" si="2"/>
        <v>Gráfico 6 FILT: Nacional MUEST: Región | Producción (t) periodo 2019-2020</v>
      </c>
      <c r="B9" s="35">
        <v>1</v>
      </c>
      <c r="C9" s="21" t="s">
        <v>22191</v>
      </c>
      <c r="D9" s="46" t="s">
        <v>23873</v>
      </c>
      <c r="E9" s="46" t="s">
        <v>28772</v>
      </c>
      <c r="F9" s="46" t="s">
        <v>519</v>
      </c>
      <c r="G9" s="47"/>
      <c r="J9" s="14" t="str">
        <f>F9</f>
        <v>Región</v>
      </c>
      <c r="K9" s="25"/>
      <c r="L9" s="25"/>
      <c r="M9" s="19" t="str">
        <f>+E9&amp;" de cultivos por "&amp;F9&amp;", entre los años 2019-2020."</f>
        <v>Producción (t) periodo 2019-2020 de cultivos por Región, entre los años 2019-2020.</v>
      </c>
      <c r="N9" s="20" t="str">
        <f t="shared" si="0"/>
        <v>Chile</v>
      </c>
      <c r="O9" s="20" t="str">
        <f t="shared" si="9"/>
        <v>Periodo 2019-2020</v>
      </c>
      <c r="P9" s="20" t="s">
        <v>6317</v>
      </c>
      <c r="Q9" s="40">
        <f>+IF($D9="PRODUCTO",VLOOKUP(J9,Categorias[[Producto]:[Columna1]],9,0)&amp;"000",IF($D9="CATEGORÍA",VLOOKUP(J9,Categorias[[Categoría]:[Columna2]],7,0),$Q$1))</f>
        <v>100100000</v>
      </c>
      <c r="R9" s="20" t="str">
        <f t="shared" si="10"/>
        <v>Tonelada</v>
      </c>
      <c r="S9" s="19"/>
      <c r="T9" s="19" t="str">
        <f t="shared" si="5"/>
        <v>Producción (t) periodo 2019-2020 de cultivos por Región, entre los años 2019-2020.</v>
      </c>
      <c r="U9" s="19" t="str">
        <f t="shared" si="1"/>
        <v>Nacional: Región</v>
      </c>
      <c r="V9" t="s">
        <v>23881</v>
      </c>
      <c r="W9" s="56" t="s">
        <v>28787</v>
      </c>
      <c r="X9" s="21" t="s">
        <v>117</v>
      </c>
      <c r="Y9" s="21" t="str">
        <f t="shared" si="6"/>
        <v>Nacional</v>
      </c>
      <c r="Z9" t="str">
        <f t="shared" si="7"/>
        <v>Gráfico que muestra la Producción (t) periodo 2019-2020 de cultivos por Región, entre los años 2019-2020. en Tonelada según datos recopilados de los catastros frutícolas efectuados por la ODEPA durante el Periodo 2019-2020</v>
      </c>
      <c r="AA9" s="24">
        <f t="shared" si="11"/>
        <v>44321</v>
      </c>
      <c r="AB9" s="22" t="str">
        <f t="shared" si="12"/>
        <v>Español</v>
      </c>
      <c r="AC9" s="22" t="str">
        <f t="shared" si="13"/>
        <v>Paula</v>
      </c>
      <c r="AD9" s="22" t="str">
        <f t="shared" si="14"/>
        <v>No Aplica</v>
      </c>
      <c r="AE9" s="22" t="str">
        <f t="shared" si="15"/>
        <v>No Aplica</v>
      </c>
      <c r="AF9" s="22" t="str">
        <f t="shared" si="16"/>
        <v>No Aplica</v>
      </c>
      <c r="AG9" s="23">
        <f>+VLOOKUP($P9,Parametros[[nombre]:[Columna1]],5,0)</f>
        <v>79</v>
      </c>
      <c r="AH9" s="23">
        <f t="shared" si="17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+VLOOKUP(LEFT($C9,3),Tipo_Gráfico[[id3]:[Tipo Gráfico]],2,0)</f>
        <v>1</v>
      </c>
      <c r="AL9" s="55" t="s">
        <v>28771</v>
      </c>
      <c r="AM9" s="22" t="str">
        <f t="shared" si="18"/>
        <v>No Aplica</v>
      </c>
      <c r="AN9" s="22" t="str">
        <f t="shared" ref="AN9" si="21">+AN8</f>
        <v>No Aplica</v>
      </c>
      <c r="AO9" s="22" t="str">
        <f t="shared" ref="AO9" si="22">+AO8</f>
        <v>No Aplica</v>
      </c>
      <c r="AP9" s="41">
        <f>VLOOKUP($AC9,Responsables[],3,0)</f>
        <v>7</v>
      </c>
      <c r="AQ9" s="41">
        <f>VLOOKUP($R9,unidad_medida[[#All],[nombre]:[Columna1]],5,0)</f>
        <v>30</v>
      </c>
    </row>
    <row r="10" spans="1:43" x14ac:dyDescent="0.25">
      <c r="A10" s="35" t="str">
        <f t="shared" si="2"/>
        <v>Gráfico 7 FILT: Nacional MUEST: Producto | Producción (t) periodo 2019-2020</v>
      </c>
      <c r="B10" s="35">
        <v>1</v>
      </c>
      <c r="C10" s="21" t="s">
        <v>22192</v>
      </c>
      <c r="D10" s="46" t="s">
        <v>23873</v>
      </c>
      <c r="E10" s="46" t="s">
        <v>28772</v>
      </c>
      <c r="F10" s="46" t="s">
        <v>6350</v>
      </c>
      <c r="G10" s="47"/>
      <c r="J10" s="14" t="str">
        <f t="shared" ref="J10:J11" si="23">F10</f>
        <v>Producto</v>
      </c>
      <c r="K10" s="25"/>
      <c r="L10" s="25"/>
      <c r="M10" s="19" t="str">
        <f t="shared" ref="M10:M11" si="24">+E10&amp;" de cultivos por "&amp;F10&amp;", entre los años 2019-2020."</f>
        <v>Producción (t) periodo 2019-2020 de cultivos por Producto, entre los años 2019-2020.</v>
      </c>
      <c r="N10" s="20" t="str">
        <f t="shared" si="0"/>
        <v>Chile</v>
      </c>
      <c r="O10" s="20" t="str">
        <f t="shared" si="9"/>
        <v>Periodo 2019-2020</v>
      </c>
      <c r="P10" s="20" t="s">
        <v>6317</v>
      </c>
      <c r="Q10" s="40">
        <f>+IF($D10="PRODUCTO",VLOOKUP(J10,Categorias[[Producto]:[Columna1]],9,0)&amp;"000",IF($D10="CATEGORÍA",VLOOKUP(J10,Categorias[[Categoría]:[Columna2]],7,0),$Q$1))</f>
        <v>100100000</v>
      </c>
      <c r="R10" s="20" t="str">
        <f t="shared" si="10"/>
        <v>Tonelada</v>
      </c>
      <c r="S10" s="19"/>
      <c r="T10" s="19" t="str">
        <f t="shared" si="5"/>
        <v>Producción (t) periodo 2019-2020 de cultivos por Producto, entre los años 2019-2020.</v>
      </c>
      <c r="U10" s="19" t="str">
        <f t="shared" si="1"/>
        <v>Nacional: Producto</v>
      </c>
      <c r="V10" t="s">
        <v>23881</v>
      </c>
      <c r="W10" s="56" t="s">
        <v>28788</v>
      </c>
      <c r="X10" s="21" t="s">
        <v>117</v>
      </c>
      <c r="Y10" s="21" t="str">
        <f t="shared" si="6"/>
        <v>Nacional</v>
      </c>
      <c r="Z10" t="str">
        <f t="shared" si="7"/>
        <v>Gráfico que muestra la Producción (t) periodo 2019-2020 de cultivos por Producto, entre los años 2019-2020. en Tonelada según datos recopilados de los catastros frutícolas efectuados por la ODEPA durante el Periodo 2019-2020</v>
      </c>
      <c r="AA10" s="24">
        <f t="shared" si="11"/>
        <v>44321</v>
      </c>
      <c r="AB10" s="22" t="str">
        <f t="shared" si="12"/>
        <v>Español</v>
      </c>
      <c r="AC10" s="22" t="str">
        <f t="shared" si="13"/>
        <v>Paula</v>
      </c>
      <c r="AD10" s="22" t="str">
        <f t="shared" si="14"/>
        <v>No Aplica</v>
      </c>
      <c r="AE10" s="22" t="str">
        <f t="shared" si="15"/>
        <v>No Aplica</v>
      </c>
      <c r="AF10" s="22" t="str">
        <f t="shared" si="16"/>
        <v>No Aplica</v>
      </c>
      <c r="AG10" s="23">
        <f>+VLOOKUP($P10,Parametros[[nombre]:[Columna1]],5,0)</f>
        <v>79</v>
      </c>
      <c r="AH10" s="23">
        <f t="shared" si="17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+VLOOKUP(LEFT($C10,3),Tipo_Gráfico[[id3]:[Tipo Gráfico]],2,0)</f>
        <v>1</v>
      </c>
      <c r="AL10" s="55" t="s">
        <v>28771</v>
      </c>
      <c r="AM10" s="22" t="str">
        <f t="shared" si="18"/>
        <v>No Aplica</v>
      </c>
      <c r="AN10" s="22" t="s">
        <v>25</v>
      </c>
      <c r="AO10" s="22" t="s">
        <v>25</v>
      </c>
      <c r="AP10" s="41">
        <f>VLOOKUP($AC10,Responsables[],3,0)</f>
        <v>7</v>
      </c>
      <c r="AQ10" s="41">
        <f>VLOOKUP($R10,unidad_medida[[#All],[nombre]:[Columna1]],5,0)</f>
        <v>30</v>
      </c>
    </row>
    <row r="11" spans="1:43" x14ac:dyDescent="0.25">
      <c r="A11" s="35" t="str">
        <f t="shared" si="2"/>
        <v>Gráfico 8 FILT: Nacional MUEST: Categoría | Producción (t) periodo 2019-2020</v>
      </c>
      <c r="B11" s="35">
        <v>1</v>
      </c>
      <c r="C11" s="21" t="s">
        <v>22193</v>
      </c>
      <c r="D11" s="46" t="s">
        <v>23873</v>
      </c>
      <c r="E11" s="46" t="s">
        <v>28772</v>
      </c>
      <c r="F11" s="46" t="s">
        <v>6353</v>
      </c>
      <c r="G11" s="46" t="s">
        <v>20368</v>
      </c>
      <c r="J11" s="14" t="str">
        <f t="shared" si="23"/>
        <v>Categoría</v>
      </c>
      <c r="K11" s="25"/>
      <c r="L11" s="25"/>
      <c r="M11" s="19" t="str">
        <f t="shared" si="24"/>
        <v>Producción (t) periodo 2019-2020 de cultivos por Categoría, entre los años 2019-2020.</v>
      </c>
      <c r="N11" s="20" t="str">
        <f t="shared" si="0"/>
        <v>Chile</v>
      </c>
      <c r="O11" s="20" t="str">
        <f t="shared" si="9"/>
        <v>Periodo 2019-2020</v>
      </c>
      <c r="P11" s="20" t="s">
        <v>6317</v>
      </c>
      <c r="Q11" s="40">
        <f>+IF($D11="PRODUCTO",VLOOKUP(J11,Categorias[[Producto]:[Columna1]],9,0)&amp;"000",IF($D11="CATEGORÍA",VLOOKUP(J11,Categorias[[Categoría]:[Columna2]],7,0),$Q$1))</f>
        <v>100100000</v>
      </c>
      <c r="R11" s="20" t="str">
        <f t="shared" si="10"/>
        <v>Tonelada</v>
      </c>
      <c r="S11" s="19"/>
      <c r="T11" s="19" t="str">
        <f t="shared" si="5"/>
        <v>Producción (t) periodo 2019-2020 de cultivos por Categoría, entre los años 2019-2020.</v>
      </c>
      <c r="U11" s="19" t="str">
        <f t="shared" si="1"/>
        <v>Nacional: Categoría</v>
      </c>
      <c r="V11" t="s">
        <v>23881</v>
      </c>
      <c r="W11" s="56" t="s">
        <v>28789</v>
      </c>
      <c r="X11" s="21" t="s">
        <v>117</v>
      </c>
      <c r="Y11" s="21" t="str">
        <f t="shared" si="6"/>
        <v>Nacional</v>
      </c>
      <c r="Z11" t="str">
        <f t="shared" si="7"/>
        <v>Gráfico que muestra la Producción (t) periodo 2019-2020 de cultivos por Categoría, entre los años 2019-2020. en Tonelada según datos recopilados de los catastros frutícolas efectuados por la ODEPA durante el Periodo 2019-2020</v>
      </c>
      <c r="AA11" s="24">
        <f t="shared" si="11"/>
        <v>44321</v>
      </c>
      <c r="AB11" s="22" t="str">
        <f t="shared" si="12"/>
        <v>Español</v>
      </c>
      <c r="AC11" s="22" t="str">
        <f t="shared" si="13"/>
        <v>Paula</v>
      </c>
      <c r="AD11" s="22" t="str">
        <f t="shared" si="14"/>
        <v>No Aplica</v>
      </c>
      <c r="AE11" s="22" t="str">
        <f t="shared" si="15"/>
        <v>No Aplica</v>
      </c>
      <c r="AF11" s="22" t="str">
        <f t="shared" si="16"/>
        <v>No Aplica</v>
      </c>
      <c r="AG11" s="23">
        <f>+VLOOKUP($P11,Parametros[[nombre]:[Columna1]],5,0)</f>
        <v>79</v>
      </c>
      <c r="AH11" s="23">
        <f t="shared" si="17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+VLOOKUP(LEFT($C11,3),Tipo_Gráfico[[id3]:[Tipo Gráfico]],2,0)</f>
        <v>1</v>
      </c>
      <c r="AL11" s="55" t="s">
        <v>28771</v>
      </c>
      <c r="AM11" s="22" t="str">
        <f t="shared" si="18"/>
        <v>No Aplica</v>
      </c>
      <c r="AN11" s="22" t="str">
        <f t="shared" ref="AN11" si="25">+AN10</f>
        <v>No Aplica</v>
      </c>
      <c r="AO11" s="22" t="str">
        <f t="shared" ref="AO11" si="26">+AO10</f>
        <v>No Aplica</v>
      </c>
      <c r="AP11" s="41">
        <f>VLOOKUP($AC11,Responsables[],3,0)</f>
        <v>7</v>
      </c>
      <c r="AQ11" s="41">
        <f>VLOOKUP($R11,unidad_medida[[#All],[nombre]:[Columna1]],5,0)</f>
        <v>30</v>
      </c>
    </row>
    <row r="12" spans="1:43" x14ac:dyDescent="0.25">
      <c r="A12" s="35" t="str">
        <f>+C12&amp;" FILT: "&amp;D12&amp;" MUEST: "&amp;F12&amp;" | "&amp;E12</f>
        <v>Informe Interactivo 1 FILT: Región MUEST: Producto | Producción (t) periodo 2019-2020</v>
      </c>
      <c r="B12">
        <v>10</v>
      </c>
      <c r="C12" s="21" t="s">
        <v>22840</v>
      </c>
      <c r="D12" s="43" t="s">
        <v>519</v>
      </c>
      <c r="E12" s="43" t="s">
        <v>28772</v>
      </c>
      <c r="F12" s="43" t="s">
        <v>6350</v>
      </c>
      <c r="G12" s="43" t="s">
        <v>6353</v>
      </c>
      <c r="H12" s="43" t="s">
        <v>20368</v>
      </c>
      <c r="J12" s="25" t="s">
        <v>530</v>
      </c>
      <c r="K12" s="25" t="s">
        <v>27295</v>
      </c>
      <c r="L12" s="25" t="str">
        <f>"Producción agrícola en "&amp;J12&amp;" || Chile || 2019-2020"</f>
        <v>Producción agrícola en Coquimbo || Chile || 2019-2020</v>
      </c>
      <c r="M12" s="19" t="str">
        <f t="shared" si="3"/>
        <v>Producción (t) periodo 2019-2020 de cultivos de Coquimbo por Producto, entre los años 2019-2020.</v>
      </c>
      <c r="N12" s="20" t="str">
        <f t="shared" si="0"/>
        <v>Coquimbo</v>
      </c>
      <c r="O12" s="20" t="str">
        <f t="shared" si="9"/>
        <v>Periodo 2019-2020</v>
      </c>
      <c r="P12" s="20" t="s">
        <v>6317</v>
      </c>
      <c r="Q12" s="40">
        <f>+IF($D12="PRODUCTO",VLOOKUP(J12,Categorias[[Producto]:[Columna1]],9,0)&amp;"000",IF($D12="CATEGORÍA",VLOOKUP(J12,Categorias[[Categoría]:[Columna2]],7,0),$Q$1))</f>
        <v>100100000</v>
      </c>
      <c r="R12" s="20" t="str">
        <f t="shared" si="10"/>
        <v>Tonelada</v>
      </c>
      <c r="S12" s="19"/>
      <c r="T12" s="19" t="str">
        <f t="shared" si="5"/>
        <v>Producción (t) periodo 2019-2020 de cultivos de Coquimbo por Producto, entre los años 2019-2020.</v>
      </c>
      <c r="U12" s="19" t="str">
        <f t="shared" si="1"/>
        <v>Región: Coquimbo</v>
      </c>
      <c r="V12" t="s">
        <v>23881</v>
      </c>
      <c r="W12" s="56" t="s">
        <v>28777</v>
      </c>
      <c r="X12" s="21" t="s">
        <v>117</v>
      </c>
      <c r="Y12" s="21" t="str">
        <f t="shared" si="6"/>
        <v>Regional</v>
      </c>
      <c r="Z12" t="str">
        <f t="shared" si="7"/>
        <v>Gráfico que muestra la Producción (t) periodo 2019-2020 de cultivos de Coquimbo por Producto, entre los años 2019-2020. en Tonelada según datos recopilados de los catastros frutícolas efectuados por la ODEPA durante el Periodo 2019-2020</v>
      </c>
      <c r="AA12" s="24">
        <f t="shared" si="11"/>
        <v>44321</v>
      </c>
      <c r="AB12" s="22" t="str">
        <f t="shared" si="12"/>
        <v>Español</v>
      </c>
      <c r="AC12" s="22" t="str">
        <f t="shared" si="13"/>
        <v>Paula</v>
      </c>
      <c r="AD12" s="22" t="str">
        <f t="shared" si="14"/>
        <v>No Aplica</v>
      </c>
      <c r="AE12" s="22" t="str">
        <f t="shared" si="15"/>
        <v>No Aplica</v>
      </c>
      <c r="AF12" s="22" t="str">
        <f t="shared" si="16"/>
        <v>No Aplica</v>
      </c>
      <c r="AG12" s="23">
        <f>+VLOOKUP($P12,Parametros[[nombre]:[Columna1]],5,0)</f>
        <v>79</v>
      </c>
      <c r="AH12" s="23">
        <f t="shared" si="17"/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+VLOOKUP(LEFT($C12,3),Tipo_Gráfico[[id3]:[Tipo Gráfico]],2,0)</f>
        <v>3</v>
      </c>
      <c r="AL12" s="55" t="s">
        <v>28771</v>
      </c>
      <c r="AM12" s="22" t="str">
        <f t="shared" si="18"/>
        <v>No Aplica</v>
      </c>
      <c r="AN12" s="22" t="s">
        <v>25</v>
      </c>
      <c r="AO12" s="22" t="s">
        <v>25</v>
      </c>
      <c r="AP12" s="41">
        <f>VLOOKUP($AC12,Responsables[],3,0)</f>
        <v>7</v>
      </c>
      <c r="AQ12" s="41">
        <f>VLOOKUP($R12,unidad_medida[[#All],[nombre]:[Columna1]],5,0)</f>
        <v>30</v>
      </c>
    </row>
    <row r="13" spans="1:43" x14ac:dyDescent="0.25">
      <c r="A13" s="35" t="str">
        <f>+C13&amp;" FILT: "&amp;D13&amp;" MUEST: "&amp;F13&amp;" | "&amp;E13</f>
        <v>Informe Interactivo 2 FILT: Producto MUEST: Región | Producción (t) periodo 2019-2020</v>
      </c>
      <c r="B13">
        <v>5</v>
      </c>
      <c r="C13" s="21" t="s">
        <v>22841</v>
      </c>
      <c r="D13" s="44" t="s">
        <v>6350</v>
      </c>
      <c r="E13" s="44" t="s">
        <v>28772</v>
      </c>
      <c r="F13" s="44" t="s">
        <v>519</v>
      </c>
      <c r="G13" s="44" t="s">
        <v>6353</v>
      </c>
      <c r="H13" s="44" t="s">
        <v>20368</v>
      </c>
      <c r="J13" s="25" t="s">
        <v>8269</v>
      </c>
      <c r="K13" s="25" t="s">
        <v>27296</v>
      </c>
      <c r="L13" s="25" t="str">
        <f>"Producción agrícola de "&amp;J13&amp;" || Chile || 2019-2020"</f>
        <v>Producción agrícola de Legumbres || Chile || 2019-2020</v>
      </c>
      <c r="M13" s="19" t="str">
        <f t="shared" si="3"/>
        <v>Producción (t) periodo 2019-2020 de cultivos de Legumbres por Región, entre los años 2019-2020.</v>
      </c>
      <c r="N13" s="20" t="str">
        <f t="shared" si="0"/>
        <v>Chile</v>
      </c>
      <c r="O13" s="20" t="str">
        <f t="shared" si="9"/>
        <v>Periodo 2019-2020</v>
      </c>
      <c r="P13" s="20" t="s">
        <v>6317</v>
      </c>
      <c r="Q13" s="40" t="str">
        <f>+IF($D13="PRODUCTO",VLOOKUP(J13,Categorias[[Producto]:[Columna1]],9,0)&amp;"000",IF($D13="CATEGORÍA",VLOOKUP(J13,Categorias[[Categoría]:[Columna2]],7,0),$Q$1))</f>
        <v>100110000</v>
      </c>
      <c r="R13" s="20" t="str">
        <f t="shared" si="10"/>
        <v>Tonelada</v>
      </c>
      <c r="S13" s="19"/>
      <c r="T13" s="19" t="str">
        <f t="shared" si="5"/>
        <v>Producción (t) periodo 2019-2020 de cultivos de Legumbres por Región, entre los años 2019-2020.</v>
      </c>
      <c r="U13" s="19" t="str">
        <f t="shared" si="1"/>
        <v>Producto: Legumbres</v>
      </c>
      <c r="V13" t="s">
        <v>23881</v>
      </c>
      <c r="W13" s="56" t="s">
        <v>28778</v>
      </c>
      <c r="X13" s="21" t="s">
        <v>117</v>
      </c>
      <c r="Y13" s="21" t="str">
        <f t="shared" si="6"/>
        <v>Nacional</v>
      </c>
      <c r="Z13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</v>
      </c>
      <c r="AA13" s="24">
        <f t="shared" si="11"/>
        <v>44321</v>
      </c>
      <c r="AB13" s="22" t="str">
        <f t="shared" si="12"/>
        <v>Español</v>
      </c>
      <c r="AC13" s="22" t="str">
        <f t="shared" si="13"/>
        <v>Paula</v>
      </c>
      <c r="AD13" s="22" t="str">
        <f t="shared" si="14"/>
        <v>No Aplica</v>
      </c>
      <c r="AE13" s="22" t="str">
        <f t="shared" si="15"/>
        <v>No Aplica</v>
      </c>
      <c r="AF13" s="22" t="str">
        <f t="shared" si="16"/>
        <v>No Aplica</v>
      </c>
      <c r="AG13" s="23">
        <f>+VLOOKUP($P13,Parametros[[nombre]:[Columna1]],5,0)</f>
        <v>79</v>
      </c>
      <c r="AH13" s="23">
        <f t="shared" si="17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+VLOOKUP(LEFT($C13,3),Tipo_Gráfico[[id3]:[Tipo Gráfico]],2,0)</f>
        <v>3</v>
      </c>
      <c r="AL13" s="55" t="s">
        <v>28771</v>
      </c>
      <c r="AM13" s="22" t="str">
        <f t="shared" si="18"/>
        <v>No Aplica</v>
      </c>
      <c r="AN13" s="22" t="str">
        <f t="shared" ref="AN13" si="27">+AN12</f>
        <v>No Aplica</v>
      </c>
      <c r="AO13" s="22" t="str">
        <f t="shared" ref="AO13" si="28">+AO12</f>
        <v>No Aplica</v>
      </c>
      <c r="AP13" s="41">
        <f>VLOOKUP($AC13,Responsables[],3,0)</f>
        <v>7</v>
      </c>
      <c r="AQ13" s="41">
        <f>VLOOKUP($R13,unidad_medida[[#All],[nombre]:[Columna1]],5,0)</f>
        <v>30</v>
      </c>
    </row>
    <row r="14" spans="1:43" x14ac:dyDescent="0.25">
      <c r="A14" s="35" t="str">
        <f>+C14&amp;" FILT: "&amp;D14&amp;" MUEST: "&amp;F14&amp;" | "&amp;E14</f>
        <v>Reporte 360 1 FILT: Nacional MUEST: Región | Producción (t) periodo 2019-2020</v>
      </c>
      <c r="B14" s="35">
        <v>1</v>
      </c>
      <c r="C14" s="14" t="s">
        <v>28774</v>
      </c>
      <c r="D14" s="48" t="s">
        <v>23873</v>
      </c>
      <c r="E14" s="48" t="s">
        <v>28772</v>
      </c>
      <c r="F14" s="49" t="s">
        <v>519</v>
      </c>
      <c r="G14" s="49" t="s">
        <v>6350</v>
      </c>
      <c r="H14" s="49" t="s">
        <v>6353</v>
      </c>
      <c r="I14" s="49" t="s">
        <v>20368</v>
      </c>
      <c r="J14" s="25" t="s">
        <v>23874</v>
      </c>
      <c r="K14" s="25"/>
      <c r="L14" s="25"/>
      <c r="M14" s="19" t="str">
        <f>+E14&amp;" de cultivos en Chile, entre los años 2019-2020."</f>
        <v>Producción (t) periodo 2019-2020 de cultivos en Chile, entre los años 2019-2020.</v>
      </c>
      <c r="N14" s="20" t="str">
        <f t="shared" si="0"/>
        <v>Chile</v>
      </c>
      <c r="O14" s="20" t="str">
        <f t="shared" si="9"/>
        <v>Periodo 2019-2020</v>
      </c>
      <c r="P14" s="20" t="s">
        <v>6317</v>
      </c>
      <c r="Q14" s="40">
        <f>+IF($D14="PRODUCTO",VLOOKUP(J14,Categorias[[Producto]:[Columna1]],9,0)&amp;"000",IF($D14="CATEGORÍA",VLOOKUP(J14,Categorias[[Categoría]:[Columna2]],7,0),$Q$1))</f>
        <v>100100000</v>
      </c>
      <c r="R14" s="20" t="str">
        <f t="shared" si="10"/>
        <v>Tonelada</v>
      </c>
      <c r="S14" s="19"/>
      <c r="T14" s="19" t="str">
        <f t="shared" si="5"/>
        <v>Producción (t) periodo 2019-2020 de cultivos en Chile, entre los años 2019-2020.</v>
      </c>
      <c r="U14" s="19" t="str">
        <f t="shared" si="1"/>
        <v>Nacional: Total</v>
      </c>
      <c r="V14" t="s">
        <v>23881</v>
      </c>
      <c r="W14" s="56" t="s">
        <v>28781</v>
      </c>
      <c r="X14" s="21" t="s">
        <v>117</v>
      </c>
      <c r="Y14" s="21" t="str">
        <f t="shared" si="6"/>
        <v>Nacional</v>
      </c>
      <c r="Z14" t="str">
        <f t="shared" si="7"/>
        <v>Gráfico que muestra la Producción (t) periodo 2019-2020 de cultivos en Chile, entre los años 2019-2020. en Tonelada según datos recopilados de los catastros frutícolas efectuados por la ODEPA durante el Periodo 2019-2020</v>
      </c>
      <c r="AA14" s="24">
        <f t="shared" si="11"/>
        <v>44321</v>
      </c>
      <c r="AB14" s="22" t="str">
        <f t="shared" si="12"/>
        <v>Español</v>
      </c>
      <c r="AC14" s="22" t="str">
        <f t="shared" si="13"/>
        <v>Paula</v>
      </c>
      <c r="AD14" s="22" t="str">
        <f t="shared" si="14"/>
        <v>No Aplica</v>
      </c>
      <c r="AE14" s="22" t="str">
        <f t="shared" si="15"/>
        <v>No Aplica</v>
      </c>
      <c r="AF14" s="22" t="str">
        <f t="shared" si="16"/>
        <v>No Aplica</v>
      </c>
      <c r="AG14" s="23">
        <f>+VLOOKUP($P14,Parametros[[nombre]:[Columna1]],5,0)</f>
        <v>79</v>
      </c>
      <c r="AH14" s="23">
        <f t="shared" si="17"/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+VLOOKUP(LEFT($C14,3),Tipo_Gráfico[[id3]:[Tipo Gráfico]],2,0)</f>
        <v>4</v>
      </c>
      <c r="AL14" s="55" t="s">
        <v>28771</v>
      </c>
      <c r="AM14" s="22" t="str">
        <f t="shared" si="18"/>
        <v>No Aplica</v>
      </c>
      <c r="AN14" s="22" t="s">
        <v>25</v>
      </c>
      <c r="AO14" s="22" t="s">
        <v>25</v>
      </c>
      <c r="AP14" s="41">
        <f>VLOOKUP($AC14,Responsables[],3,0)</f>
        <v>7</v>
      </c>
      <c r="AQ14" s="41">
        <f>VLOOKUP($R14,unidad_medida[[#All],[nombre]:[Columna1]],5,0)</f>
        <v>30</v>
      </c>
    </row>
    <row r="15" spans="1:43" x14ac:dyDescent="0.25">
      <c r="A15" s="35" t="str">
        <f>+C15&amp;" FILT: "&amp;D15&amp;" MUEST: "&amp;F15&amp;" | "&amp;E15</f>
        <v>Gráfico 9 FILT: Región MUEST: Producto | Producción (t) periodo 1979-2020</v>
      </c>
      <c r="B15">
        <v>10</v>
      </c>
      <c r="C15" s="21" t="s">
        <v>22261</v>
      </c>
      <c r="D15" s="43" t="s">
        <v>519</v>
      </c>
      <c r="E15" s="43" t="s">
        <v>28773</v>
      </c>
      <c r="F15" s="43" t="s">
        <v>6350</v>
      </c>
      <c r="G15" s="43"/>
      <c r="J15" s="25" t="s">
        <v>530</v>
      </c>
      <c r="K15" s="25"/>
      <c r="L15" s="25"/>
      <c r="M15" s="19" t="str">
        <f>+E15&amp;" de cultivos de "&amp;J15&amp;" por "&amp;F15&amp;", entre los años 1979-2020."</f>
        <v>Producción (t) periodo 1979-2020 de cultivos de Coquimbo por Producto, entre los años 1979-2020.</v>
      </c>
      <c r="N15" s="20" t="str">
        <f t="shared" ref="N15:N25" si="29">IF(D15="Región",J15,IF(D15="Comuna",J15,"Chile"))</f>
        <v>Coquimbo</v>
      </c>
      <c r="O15" s="20" t="s">
        <v>27294</v>
      </c>
      <c r="P15" s="20" t="s">
        <v>6317</v>
      </c>
      <c r="Q15" s="40">
        <f>+IF($D15="PRODUCTO",VLOOKUP(J15,Categorias[[Producto]:[Columna1]],9,0)&amp;"000",IF($D15="CATEGORÍA",VLOOKUP(J15,Categorias[[Categoría]:[Columna2]],7,0),$Q$1))</f>
        <v>100100000</v>
      </c>
      <c r="R15" s="20" t="str">
        <f t="shared" si="10"/>
        <v>Tonelada</v>
      </c>
      <c r="S15" s="19"/>
      <c r="T15" s="19" t="str">
        <f>M15</f>
        <v>Producción (t) periodo 1979-2020 de cultivos de Coquimbo por Producto, entre los años 1979-2020.</v>
      </c>
      <c r="U15" s="19" t="str">
        <f t="shared" ref="U15:U25" si="30">+D15&amp;": "&amp;J15</f>
        <v>Región: Coquimbo</v>
      </c>
      <c r="V15" t="s">
        <v>23881</v>
      </c>
      <c r="W15" s="56" t="s">
        <v>28790</v>
      </c>
      <c r="X15" s="21" t="s">
        <v>117</v>
      </c>
      <c r="Y15" s="21" t="str">
        <f>+IF($D15="Región","Regional",IF($D15="Comuna","Comunal","Nacional"))</f>
        <v>Regional</v>
      </c>
      <c r="Z15" t="str">
        <f>"Gráfico que muestra la "&amp;T15&amp;" en "&amp;R15&amp;" según datos recopilados de los catastros frutícolas efectuados por la ODEPA durante el "&amp;O15</f>
        <v>Gráfico que muestra la Producción (t) periodo 1979-2020 de cultivos de Coquimbo por Producto, entre los años 1979-2020. en Tonelada según datos recopilados de los catastros frutícolas efectuados por la ODEPA durante el Periodo 1979-2020</v>
      </c>
      <c r="AA15" s="24">
        <f t="shared" si="11"/>
        <v>44321</v>
      </c>
      <c r="AB15" s="22" t="str">
        <f t="shared" si="12"/>
        <v>Español</v>
      </c>
      <c r="AC15" s="22" t="str">
        <f t="shared" si="13"/>
        <v>Paula</v>
      </c>
      <c r="AD15" s="22" t="str">
        <f t="shared" si="14"/>
        <v>No Aplica</v>
      </c>
      <c r="AE15" s="22" t="str">
        <f t="shared" si="15"/>
        <v>No Aplica</v>
      </c>
      <c r="AF15" s="22" t="str">
        <f t="shared" si="16"/>
        <v>No Aplica</v>
      </c>
      <c r="AG15" s="23">
        <f>+VLOOKUP($P15,Parametros[[nombre]:[Columna1]],5,0)</f>
        <v>79</v>
      </c>
      <c r="AH15" s="23">
        <f t="shared" si="17"/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+VLOOKUP(LEFT($C15,3),Tipo_Gráfico[[id3]:[Tipo Gráfico]],2,0)</f>
        <v>1</v>
      </c>
      <c r="AL15" s="55" t="s">
        <v>28771</v>
      </c>
      <c r="AM15" s="22" t="str">
        <f t="shared" si="18"/>
        <v>No Aplica</v>
      </c>
      <c r="AN15" s="22" t="s">
        <v>25</v>
      </c>
      <c r="AO15" s="22" t="s">
        <v>25</v>
      </c>
      <c r="AP15" s="41">
        <f>VLOOKUP($AC15,Responsables[],3,0)</f>
        <v>7</v>
      </c>
      <c r="AQ15" s="41">
        <f>VLOOKUP($R15,unidad_medida[[#All],[nombre]:[Columna1]],5,0)</f>
        <v>30</v>
      </c>
    </row>
    <row r="16" spans="1:43" x14ac:dyDescent="0.25">
      <c r="A16" s="35" t="str">
        <f t="shared" ref="A16:A25" si="31">+C16&amp;" FILT: "&amp;D16&amp;" MUEST: "&amp;F16&amp;" | "&amp;E16</f>
        <v>Gráfico 10 FILT: Región MUEST: Categoría | Producción (t) periodo 1979-2020</v>
      </c>
      <c r="B16">
        <v>10</v>
      </c>
      <c r="C16" s="21" t="s">
        <v>22428</v>
      </c>
      <c r="D16" s="43" t="s">
        <v>519</v>
      </c>
      <c r="E16" s="43" t="s">
        <v>28773</v>
      </c>
      <c r="F16" s="43" t="s">
        <v>6353</v>
      </c>
      <c r="G16" s="43" t="s">
        <v>20368</v>
      </c>
      <c r="J16" s="25" t="s">
        <v>530</v>
      </c>
      <c r="K16" s="25"/>
      <c r="L16" s="25"/>
      <c r="M16" s="19" t="str">
        <f>+E16&amp;" de cultivos de "&amp;J16&amp;" por "&amp;F16&amp;", entre los años 1979-2020."</f>
        <v>Producción (t) periodo 1979-2020 de cultivos de Coquimbo por Categoría, entre los años 1979-2020.</v>
      </c>
      <c r="N16" s="20" t="str">
        <f t="shared" si="29"/>
        <v>Coquimbo</v>
      </c>
      <c r="O16" s="20" t="str">
        <f t="shared" ref="O16:O25" si="32">+O15</f>
        <v>Periodo 1979-2020</v>
      </c>
      <c r="P16" s="20" t="s">
        <v>6317</v>
      </c>
      <c r="Q16" s="40">
        <f>+IF($D16="PRODUCTO",VLOOKUP(J16,Categorias[[Producto]:[Columna1]],9,0)&amp;"000",IF($D16="CATEGORÍA",VLOOKUP(J16,Categorias[[Categoría]:[Columna2]],7,0),$Q$1))</f>
        <v>100100000</v>
      </c>
      <c r="R16" s="20" t="str">
        <f t="shared" si="10"/>
        <v>Tonelada</v>
      </c>
      <c r="S16" s="19"/>
      <c r="T16" s="19" t="str">
        <f t="shared" ref="T16:T25" si="33">M16</f>
        <v>Producción (t) periodo 1979-2020 de cultivos de Coquimbo por Categoría, entre los años 1979-2020.</v>
      </c>
      <c r="U16" s="19" t="str">
        <f t="shared" si="30"/>
        <v>Región: Coquimbo</v>
      </c>
      <c r="V16" t="s">
        <v>23881</v>
      </c>
      <c r="W16" s="56" t="s">
        <v>28791</v>
      </c>
      <c r="X16" s="21" t="s">
        <v>117</v>
      </c>
      <c r="Y16" s="21" t="str">
        <f t="shared" si="6"/>
        <v>Regional</v>
      </c>
      <c r="Z16" t="str">
        <f t="shared" ref="Z16:Z25" si="34">"Gráfico que muestra la "&amp;T16&amp;" en "&amp;R16&amp;" según datos recopilados de los catastros frutícolas efectuados por la ODEPA durante el "&amp;O16</f>
        <v>Gráfico que muestra la Producción (t) periodo 1979-2020 de cultivos de Coquimbo por Categoría, entre los años 1979-2020. en Tonelada según datos recopilados de los catastros frutícolas efectuados por la ODEPA durante el Periodo 1979-2020</v>
      </c>
      <c r="AA16" s="24">
        <f t="shared" si="11"/>
        <v>44321</v>
      </c>
      <c r="AB16" s="22" t="str">
        <f t="shared" si="12"/>
        <v>Español</v>
      </c>
      <c r="AC16" s="22" t="str">
        <f t="shared" si="13"/>
        <v>Paula</v>
      </c>
      <c r="AD16" s="22" t="str">
        <f t="shared" si="14"/>
        <v>No Aplica</v>
      </c>
      <c r="AE16" s="22" t="str">
        <f t="shared" si="15"/>
        <v>No Aplica</v>
      </c>
      <c r="AF16" s="22" t="str">
        <f t="shared" si="16"/>
        <v>No Aplica</v>
      </c>
      <c r="AG16" s="23">
        <f>+VLOOKUP($P16,Parametros[[nombre]:[Columna1]],5,0)</f>
        <v>79</v>
      </c>
      <c r="AH16" s="23">
        <f t="shared" si="17"/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+VLOOKUP(LEFT($C16,3),Tipo_Gráfico[[id3]:[Tipo Gráfico]],2,0)</f>
        <v>1</v>
      </c>
      <c r="AL16" s="55" t="s">
        <v>28771</v>
      </c>
      <c r="AM16" s="22" t="str">
        <f t="shared" si="18"/>
        <v>No Aplica</v>
      </c>
      <c r="AN16" s="22" t="str">
        <f>+AN15</f>
        <v>No Aplica</v>
      </c>
      <c r="AO16" s="22" t="str">
        <f>+AO15</f>
        <v>No Aplica</v>
      </c>
      <c r="AP16" s="41">
        <f>VLOOKUP($AC16,Responsables[],3,0)</f>
        <v>7</v>
      </c>
      <c r="AQ16" s="41">
        <f>VLOOKUP($R16,unidad_medida[[#All],[nombre]:[Columna1]],5,0)</f>
        <v>30</v>
      </c>
    </row>
    <row r="17" spans="1:43" x14ac:dyDescent="0.25">
      <c r="A17" s="35" t="str">
        <f t="shared" si="31"/>
        <v>Gráfico 11 FILT: Producto MUEST: Región | Producción (t) periodo 1979-2020</v>
      </c>
      <c r="B17">
        <v>5</v>
      </c>
      <c r="C17" s="21" t="s">
        <v>27286</v>
      </c>
      <c r="D17" s="44" t="s">
        <v>6350</v>
      </c>
      <c r="E17" s="44" t="s">
        <v>28773</v>
      </c>
      <c r="F17" s="44" t="s">
        <v>519</v>
      </c>
      <c r="G17" s="44"/>
      <c r="J17" s="25" t="s">
        <v>8269</v>
      </c>
      <c r="K17" s="25"/>
      <c r="L17" s="25"/>
      <c r="M17" s="19" t="str">
        <f>+E17&amp;" de cultivos de "&amp;J17&amp;" por "&amp;F17&amp;", entre los años 1979-2020."</f>
        <v>Producción (t) periodo 1979-2020 de cultivos de Legumbres por Región, entre los años 1979-2020.</v>
      </c>
      <c r="N17" s="20" t="str">
        <f t="shared" si="29"/>
        <v>Chile</v>
      </c>
      <c r="O17" s="20" t="str">
        <f t="shared" si="32"/>
        <v>Periodo 1979-2020</v>
      </c>
      <c r="P17" s="20" t="s">
        <v>6317</v>
      </c>
      <c r="Q17" s="40" t="str">
        <f>+IF($D17="PRODUCTO",VLOOKUP(J17,Categorias[[Producto]:[Columna1]],9,0)&amp;"000",IF($D17="CATEGORÍA",VLOOKUP(J17,Categorias[[Categoría]:[Columna2]],7,0),$Q$1))</f>
        <v>100110000</v>
      </c>
      <c r="R17" s="20" t="str">
        <f t="shared" si="10"/>
        <v>Tonelada</v>
      </c>
      <c r="S17" s="19"/>
      <c r="T17" s="19" t="str">
        <f t="shared" si="33"/>
        <v>Producción (t) periodo 1979-2020 de cultivos de Legumbres por Región, entre los años 1979-2020.</v>
      </c>
      <c r="U17" s="19" t="str">
        <f t="shared" si="30"/>
        <v>Producto: Legumbres</v>
      </c>
      <c r="V17" t="s">
        <v>23881</v>
      </c>
      <c r="W17" s="56" t="s">
        <v>28792</v>
      </c>
      <c r="X17" s="21" t="s">
        <v>117</v>
      </c>
      <c r="Y17" s="21" t="str">
        <f t="shared" si="6"/>
        <v>Nacional</v>
      </c>
      <c r="Z17" t="str">
        <f t="shared" si="34"/>
        <v>Gráfico que muestra la Producción (t) periodo 1979-2020 de cultivos de Legumbres por Región, entre los años 1979-2020. en Tonelada según datos recopilados de los catastros frutícolas efectuados por la ODEPA durante el Periodo 1979-2020</v>
      </c>
      <c r="AA17" s="24">
        <f t="shared" si="11"/>
        <v>44321</v>
      </c>
      <c r="AB17" s="22" t="str">
        <f t="shared" si="12"/>
        <v>Español</v>
      </c>
      <c r="AC17" s="22" t="str">
        <f t="shared" si="13"/>
        <v>Paula</v>
      </c>
      <c r="AD17" s="22" t="str">
        <f t="shared" si="14"/>
        <v>No Aplica</v>
      </c>
      <c r="AE17" s="22" t="str">
        <f t="shared" si="15"/>
        <v>No Aplica</v>
      </c>
      <c r="AF17" s="22" t="str">
        <f t="shared" si="16"/>
        <v>No Aplica</v>
      </c>
      <c r="AG17" s="23">
        <f>+VLOOKUP($P17,Parametros[[nombre]:[Columna1]],5,0)</f>
        <v>79</v>
      </c>
      <c r="AH17" s="23">
        <f t="shared" si="17"/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+VLOOKUP(LEFT($C17,3),Tipo_Gráfico[[id3]:[Tipo Gráfico]],2,0)</f>
        <v>1</v>
      </c>
      <c r="AL17" s="55" t="s">
        <v>28771</v>
      </c>
      <c r="AM17" s="22" t="str">
        <f t="shared" si="18"/>
        <v>No Aplica</v>
      </c>
      <c r="AN17" s="22" t="s">
        <v>25</v>
      </c>
      <c r="AO17" s="22" t="s">
        <v>25</v>
      </c>
      <c r="AP17" s="41">
        <f>VLOOKUP($AC17,Responsables[],3,0)</f>
        <v>7</v>
      </c>
      <c r="AQ17" s="41">
        <f>VLOOKUP($R17,unidad_medida[[#All],[nombre]:[Columna1]],5,0)</f>
        <v>30</v>
      </c>
    </row>
    <row r="18" spans="1:43" x14ac:dyDescent="0.25">
      <c r="A18" s="35" t="str">
        <f t="shared" si="31"/>
        <v>Gráfico 12 FILT: Producto MUEST: Categoría | Producción (t) periodo 1979-2020</v>
      </c>
      <c r="B18">
        <v>5</v>
      </c>
      <c r="C18" s="21" t="s">
        <v>27287</v>
      </c>
      <c r="D18" s="44" t="s">
        <v>6350</v>
      </c>
      <c r="E18" s="44" t="s">
        <v>28773</v>
      </c>
      <c r="F18" s="44" t="s">
        <v>6353</v>
      </c>
      <c r="G18" s="44" t="s">
        <v>20368</v>
      </c>
      <c r="J18" s="25" t="s">
        <v>8269</v>
      </c>
      <c r="K18" s="25"/>
      <c r="L18" s="25"/>
      <c r="M18" s="19" t="str">
        <f>+E18&amp;" de cultivos de "&amp;J18&amp;" por "&amp;F18&amp;", entre los años 1979-2020."</f>
        <v>Producción (t) periodo 1979-2020 de cultivos de Legumbres por Categoría, entre los años 1979-2020.</v>
      </c>
      <c r="N18" s="20" t="str">
        <f t="shared" si="29"/>
        <v>Chile</v>
      </c>
      <c r="O18" s="20" t="str">
        <f t="shared" si="32"/>
        <v>Periodo 1979-2020</v>
      </c>
      <c r="P18" s="20" t="s">
        <v>6317</v>
      </c>
      <c r="Q18" s="40" t="str">
        <f>+IF($D18="PRODUCTO",VLOOKUP(J18,Categorias[[Producto]:[Columna1]],9,0)&amp;"000",IF($D18="CATEGORÍA",VLOOKUP(J18,Categorias[[Categoría]:[Columna2]],7,0),$Q$1))</f>
        <v>100110000</v>
      </c>
      <c r="R18" s="20" t="str">
        <f t="shared" si="10"/>
        <v>Tonelada</v>
      </c>
      <c r="S18" s="19"/>
      <c r="T18" s="19" t="str">
        <f t="shared" si="33"/>
        <v>Producción (t) periodo 1979-2020 de cultivos de Legumbres por Categoría, entre los años 1979-2020.</v>
      </c>
      <c r="U18" s="19" t="str">
        <f t="shared" si="30"/>
        <v>Producto: Legumbres</v>
      </c>
      <c r="V18" t="s">
        <v>23881</v>
      </c>
      <c r="W18" s="56" t="s">
        <v>28793</v>
      </c>
      <c r="X18" s="21" t="s">
        <v>117</v>
      </c>
      <c r="Y18" s="21" t="str">
        <f t="shared" si="6"/>
        <v>Nacional</v>
      </c>
      <c r="Z18" t="str">
        <f t="shared" si="34"/>
        <v>Gráfico que muestra la Producción (t) periodo 1979-2020 de cultivos de Legumbres por Categoría, entre los años 1979-2020. en Tonelada según datos recopilados de los catastros frutícolas efectuados por la ODEPA durante el Periodo 1979-2020</v>
      </c>
      <c r="AA18" s="24">
        <f t="shared" si="11"/>
        <v>44321</v>
      </c>
      <c r="AB18" s="22" t="str">
        <f t="shared" si="12"/>
        <v>Español</v>
      </c>
      <c r="AC18" s="22" t="str">
        <f t="shared" si="13"/>
        <v>Paula</v>
      </c>
      <c r="AD18" s="22" t="str">
        <f t="shared" si="14"/>
        <v>No Aplica</v>
      </c>
      <c r="AE18" s="22" t="str">
        <f t="shared" si="15"/>
        <v>No Aplica</v>
      </c>
      <c r="AF18" s="22" t="str">
        <f t="shared" si="16"/>
        <v>No Aplica</v>
      </c>
      <c r="AG18" s="23">
        <f>+VLOOKUP($P18,Parametros[[nombre]:[Columna1]],5,0)</f>
        <v>79</v>
      </c>
      <c r="AH18" s="23">
        <f t="shared" si="17"/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+VLOOKUP(LEFT($C18,3),Tipo_Gráfico[[id3]:[Tipo Gráfico]],2,0)</f>
        <v>1</v>
      </c>
      <c r="AL18" s="55" t="s">
        <v>28771</v>
      </c>
      <c r="AM18" s="22" t="str">
        <f t="shared" si="18"/>
        <v>No Aplica</v>
      </c>
      <c r="AN18" s="22" t="str">
        <f t="shared" ref="AM17:AO25" si="35">+AN17</f>
        <v>No Aplica</v>
      </c>
      <c r="AO18" s="22" t="str">
        <f t="shared" si="35"/>
        <v>No Aplica</v>
      </c>
      <c r="AP18" s="41">
        <f>VLOOKUP($AC18,Responsables[],3,0)</f>
        <v>7</v>
      </c>
      <c r="AQ18" s="41">
        <f>VLOOKUP($R18,unidad_medida[[#All],[nombre]:[Columna1]],5,0)</f>
        <v>30</v>
      </c>
    </row>
    <row r="19" spans="1:43" x14ac:dyDescent="0.25">
      <c r="A19" s="35" t="str">
        <f t="shared" si="31"/>
        <v>Gráfico 13 FILT: Categoria MUEST: Región | Producción (t) periodo 1979-2020</v>
      </c>
      <c r="B19">
        <v>20</v>
      </c>
      <c r="C19" s="21" t="s">
        <v>27288</v>
      </c>
      <c r="D19" s="45" t="s">
        <v>23879</v>
      </c>
      <c r="E19" s="45" t="s">
        <v>28773</v>
      </c>
      <c r="F19" s="45" t="s">
        <v>519</v>
      </c>
      <c r="G19" s="45"/>
      <c r="J19" s="25" t="s">
        <v>14514</v>
      </c>
      <c r="K19" s="25"/>
      <c r="L19" s="25"/>
      <c r="M19" s="19" t="str">
        <f>+E19&amp;" de cultivos de "&amp;J19&amp;" por "&amp;F19&amp;", entre los años 1979-2020."</f>
        <v>Producción (t) periodo 1979-2020 de cultivos de Porotos por Región, entre los años 1979-2020.</v>
      </c>
      <c r="N19" s="20" t="str">
        <f t="shared" si="29"/>
        <v>Chile</v>
      </c>
      <c r="O19" s="20" t="str">
        <f t="shared" si="32"/>
        <v>Periodo 1979-2020</v>
      </c>
      <c r="P19" s="20" t="s">
        <v>6317</v>
      </c>
      <c r="Q19" s="40">
        <f>+IF($D19="PRODUCTO",VLOOKUP(J19,Categorias[[Producto]:[Columna1]],9,0)&amp;"000",IF($D19="CATEGORÍA",VLOOKUP(J19,Categorias[[Categoría]:[Columna2]],7,0),$Q$1))</f>
        <v>100100000</v>
      </c>
      <c r="R19" s="20" t="str">
        <f t="shared" si="10"/>
        <v>Tonelada</v>
      </c>
      <c r="S19" s="19"/>
      <c r="T19" s="19" t="str">
        <f t="shared" si="33"/>
        <v>Producción (t) periodo 1979-2020 de cultivos de Porotos por Región, entre los años 1979-2020.</v>
      </c>
      <c r="U19" s="19" t="str">
        <f t="shared" si="30"/>
        <v>Categoria: Porotos</v>
      </c>
      <c r="V19" t="s">
        <v>23881</v>
      </c>
      <c r="W19" s="56" t="s">
        <v>28798</v>
      </c>
      <c r="X19" s="21" t="s">
        <v>117</v>
      </c>
      <c r="Y19" s="21" t="str">
        <f t="shared" si="6"/>
        <v>Nacional</v>
      </c>
      <c r="Z19" t="str">
        <f t="shared" si="34"/>
        <v>Gráfico que muestra la Producción (t) periodo 1979-2020 de cultivos de Porotos por Región, entre los años 1979-2020. en Tonelada según datos recopilados de los catastros frutícolas efectuados por la ODEPA durante el Periodo 1979-2020</v>
      </c>
      <c r="AA19" s="24">
        <f t="shared" si="11"/>
        <v>44321</v>
      </c>
      <c r="AB19" s="22" t="str">
        <f t="shared" si="12"/>
        <v>Español</v>
      </c>
      <c r="AC19" s="22" t="str">
        <f t="shared" si="13"/>
        <v>Paula</v>
      </c>
      <c r="AD19" s="22" t="str">
        <f t="shared" si="14"/>
        <v>No Aplica</v>
      </c>
      <c r="AE19" s="22" t="str">
        <f t="shared" si="15"/>
        <v>No Aplica</v>
      </c>
      <c r="AF19" s="22" t="str">
        <f t="shared" si="16"/>
        <v>No Aplica</v>
      </c>
      <c r="AG19" s="23">
        <f>+VLOOKUP($P19,Parametros[[nombre]:[Columna1]],5,0)</f>
        <v>79</v>
      </c>
      <c r="AH19" s="23">
        <f t="shared" si="17"/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+VLOOKUP(LEFT($C19,3),Tipo_Gráfico[[id3]:[Tipo Gráfico]],2,0)</f>
        <v>1</v>
      </c>
      <c r="AL19" s="55" t="s">
        <v>28771</v>
      </c>
      <c r="AM19" s="22" t="str">
        <f t="shared" si="18"/>
        <v>No Aplica</v>
      </c>
      <c r="AN19" s="22" t="s">
        <v>25</v>
      </c>
      <c r="AO19" s="22" t="s">
        <v>25</v>
      </c>
      <c r="AP19" s="41">
        <f>VLOOKUP($AC19,Responsables[],3,0)</f>
        <v>7</v>
      </c>
      <c r="AQ19" s="41">
        <f>VLOOKUP($R19,unidad_medida[[#All],[nombre]:[Columna1]],5,0)</f>
        <v>30</v>
      </c>
    </row>
    <row r="20" spans="1:43" x14ac:dyDescent="0.25">
      <c r="A20" s="35" t="str">
        <f t="shared" si="31"/>
        <v>Gráfico 14 FILT: Nacional MUEST: Región | Producción (t) periodo 1979-2020</v>
      </c>
      <c r="B20" s="35">
        <v>1</v>
      </c>
      <c r="C20" s="21" t="s">
        <v>27290</v>
      </c>
      <c r="D20" s="46" t="s">
        <v>23873</v>
      </c>
      <c r="E20" s="46" t="s">
        <v>28773</v>
      </c>
      <c r="F20" s="46" t="s">
        <v>519</v>
      </c>
      <c r="G20" s="47"/>
      <c r="J20" s="14" t="str">
        <f>F20</f>
        <v>Región</v>
      </c>
      <c r="K20" s="25"/>
      <c r="L20" s="25"/>
      <c r="M20" s="19" t="str">
        <f>+E20&amp;" de cultivos por "&amp;F20&amp;", entre los años 1979-2020."</f>
        <v>Producción (t) periodo 1979-2020 de cultivos por Región, entre los años 1979-2020.</v>
      </c>
      <c r="N20" s="20" t="str">
        <f t="shared" si="29"/>
        <v>Chile</v>
      </c>
      <c r="O20" s="20" t="str">
        <f t="shared" si="32"/>
        <v>Periodo 1979-2020</v>
      </c>
      <c r="P20" s="20" t="s">
        <v>6317</v>
      </c>
      <c r="Q20" s="40">
        <f>+IF($D20="PRODUCTO",VLOOKUP(J20,Categorias[[Producto]:[Columna1]],9,0)&amp;"000",IF($D20="CATEGORÍA",VLOOKUP(J20,Categorias[[Categoría]:[Columna2]],7,0),$Q$1))</f>
        <v>100100000</v>
      </c>
      <c r="R20" s="20" t="str">
        <f t="shared" si="10"/>
        <v>Tonelada</v>
      </c>
      <c r="S20" s="19"/>
      <c r="T20" s="19" t="str">
        <f t="shared" si="33"/>
        <v>Producción (t) periodo 1979-2020 de cultivos por Región, entre los años 1979-2020.</v>
      </c>
      <c r="U20" s="19" t="str">
        <f t="shared" si="30"/>
        <v>Nacional: Región</v>
      </c>
      <c r="V20" t="s">
        <v>23881</v>
      </c>
      <c r="W20" s="56" t="s">
        <v>28794</v>
      </c>
      <c r="X20" s="21" t="s">
        <v>117</v>
      </c>
      <c r="Y20" s="21" t="str">
        <f t="shared" si="6"/>
        <v>Nacional</v>
      </c>
      <c r="Z20" t="str">
        <f t="shared" si="34"/>
        <v>Gráfico que muestra la Producción (t) periodo 1979-2020 de cultivos por Región, entre los años 1979-2020. en Tonelada según datos recopilados de los catastros frutícolas efectuados por la ODEPA durante el Periodo 1979-2020</v>
      </c>
      <c r="AA20" s="24">
        <f t="shared" si="11"/>
        <v>44321</v>
      </c>
      <c r="AB20" s="22" t="str">
        <f t="shared" si="12"/>
        <v>Español</v>
      </c>
      <c r="AC20" s="22" t="str">
        <f t="shared" si="13"/>
        <v>Paula</v>
      </c>
      <c r="AD20" s="22" t="str">
        <f t="shared" si="14"/>
        <v>No Aplica</v>
      </c>
      <c r="AE20" s="22" t="str">
        <f t="shared" si="15"/>
        <v>No Aplica</v>
      </c>
      <c r="AF20" s="22" t="str">
        <f t="shared" si="16"/>
        <v>No Aplica</v>
      </c>
      <c r="AG20" s="23">
        <f>+VLOOKUP($P20,Parametros[[nombre]:[Columna1]],5,0)</f>
        <v>79</v>
      </c>
      <c r="AH20" s="23">
        <f t="shared" si="17"/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+VLOOKUP(LEFT($C20,3),Tipo_Gráfico[[id3]:[Tipo Gráfico]],2,0)</f>
        <v>1</v>
      </c>
      <c r="AL20" s="55" t="s">
        <v>28771</v>
      </c>
      <c r="AM20" s="22" t="str">
        <f t="shared" si="18"/>
        <v>No Aplica</v>
      </c>
      <c r="AN20" s="22" t="str">
        <f t="shared" si="35"/>
        <v>No Aplica</v>
      </c>
      <c r="AO20" s="22" t="str">
        <f t="shared" si="35"/>
        <v>No Aplica</v>
      </c>
      <c r="AP20" s="41">
        <f>VLOOKUP($AC20,Responsables[],3,0)</f>
        <v>7</v>
      </c>
      <c r="AQ20" s="41">
        <f>VLOOKUP($R20,unidad_medida[[#All],[nombre]:[Columna1]],5,0)</f>
        <v>30</v>
      </c>
    </row>
    <row r="21" spans="1:43" x14ac:dyDescent="0.25">
      <c r="A21" s="35" t="str">
        <f t="shared" si="31"/>
        <v>Gráfico 15 FILT: Nacional MUEST: Producto | Producción (t) periodo 1979-2020</v>
      </c>
      <c r="B21" s="35">
        <v>1</v>
      </c>
      <c r="C21" s="21" t="s">
        <v>27289</v>
      </c>
      <c r="D21" s="46" t="s">
        <v>23873</v>
      </c>
      <c r="E21" s="46" t="s">
        <v>28773</v>
      </c>
      <c r="F21" s="46" t="s">
        <v>6350</v>
      </c>
      <c r="G21" s="47"/>
      <c r="J21" s="14" t="str">
        <f t="shared" ref="J21:J22" si="36">F21</f>
        <v>Producto</v>
      </c>
      <c r="K21" s="25"/>
      <c r="L21" s="25"/>
      <c r="M21" s="19" t="str">
        <f>+E21&amp;" de cultivos por "&amp;F21&amp;", entre los años 1979-2020."</f>
        <v>Producción (t) periodo 1979-2020 de cultivos por Producto, entre los años 1979-2020.</v>
      </c>
      <c r="N21" s="20" t="str">
        <f t="shared" si="29"/>
        <v>Chile</v>
      </c>
      <c r="O21" s="20" t="str">
        <f t="shared" si="32"/>
        <v>Periodo 1979-2020</v>
      </c>
      <c r="P21" s="20" t="s">
        <v>6317</v>
      </c>
      <c r="Q21" s="40">
        <f>+IF($D21="PRODUCTO",VLOOKUP(J21,Categorias[[Producto]:[Columna1]],9,0)&amp;"000",IF($D21="CATEGORÍA",VLOOKUP(J21,Categorias[[Categoría]:[Columna2]],7,0),$Q$1))</f>
        <v>100100000</v>
      </c>
      <c r="R21" s="20" t="str">
        <f t="shared" si="10"/>
        <v>Tonelada</v>
      </c>
      <c r="S21" s="19"/>
      <c r="T21" s="19" t="str">
        <f t="shared" si="33"/>
        <v>Producción (t) periodo 1979-2020 de cultivos por Producto, entre los años 1979-2020.</v>
      </c>
      <c r="U21" s="19" t="str">
        <f t="shared" si="30"/>
        <v>Nacional: Producto</v>
      </c>
      <c r="V21" t="s">
        <v>23881</v>
      </c>
      <c r="W21" s="56" t="s">
        <v>28795</v>
      </c>
      <c r="X21" s="21" t="s">
        <v>117</v>
      </c>
      <c r="Y21" s="21" t="str">
        <f t="shared" si="6"/>
        <v>Nacional</v>
      </c>
      <c r="Z21" t="str">
        <f t="shared" si="34"/>
        <v>Gráfico que muestra la Producción (t) periodo 1979-2020 de cultivos por Producto, entre los años 1979-2020. en Tonelada según datos recopilados de los catastros frutícolas efectuados por la ODEPA durante el Periodo 1979-2020</v>
      </c>
      <c r="AA21" s="24">
        <f t="shared" si="11"/>
        <v>44321</v>
      </c>
      <c r="AB21" s="22" t="str">
        <f t="shared" si="12"/>
        <v>Español</v>
      </c>
      <c r="AC21" s="22" t="str">
        <f t="shared" si="13"/>
        <v>Paula</v>
      </c>
      <c r="AD21" s="22" t="str">
        <f t="shared" si="14"/>
        <v>No Aplica</v>
      </c>
      <c r="AE21" s="22" t="str">
        <f t="shared" si="15"/>
        <v>No Aplica</v>
      </c>
      <c r="AF21" s="22" t="str">
        <f t="shared" si="16"/>
        <v>No Aplica</v>
      </c>
      <c r="AG21" s="23">
        <f>+VLOOKUP($P21,Parametros[[nombre]:[Columna1]],5,0)</f>
        <v>79</v>
      </c>
      <c r="AH21" s="23">
        <f t="shared" si="17"/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+VLOOKUP(LEFT($C21,3),Tipo_Gráfico[[id3]:[Tipo Gráfico]],2,0)</f>
        <v>1</v>
      </c>
      <c r="AL21" s="55" t="s">
        <v>28771</v>
      </c>
      <c r="AM21" s="22" t="str">
        <f t="shared" si="18"/>
        <v>No Aplica</v>
      </c>
      <c r="AN21" s="22" t="s">
        <v>25</v>
      </c>
      <c r="AO21" s="22" t="s">
        <v>25</v>
      </c>
      <c r="AP21" s="41">
        <f>VLOOKUP($AC21,Responsables[],3,0)</f>
        <v>7</v>
      </c>
      <c r="AQ21" s="41">
        <f>VLOOKUP($R21,unidad_medida[[#All],[nombre]:[Columna1]],5,0)</f>
        <v>30</v>
      </c>
    </row>
    <row r="22" spans="1:43" x14ac:dyDescent="0.25">
      <c r="A22" s="35" t="str">
        <f t="shared" si="31"/>
        <v>Gráfico 16 FILT: Nacional MUEST: Categoría | Producción (t) periodo 1979-2020</v>
      </c>
      <c r="B22" s="35">
        <v>1</v>
      </c>
      <c r="C22" s="21" t="s">
        <v>27291</v>
      </c>
      <c r="D22" s="46" t="s">
        <v>23873</v>
      </c>
      <c r="E22" s="46" t="s">
        <v>28773</v>
      </c>
      <c r="F22" s="46" t="s">
        <v>6353</v>
      </c>
      <c r="G22" s="46" t="s">
        <v>20368</v>
      </c>
      <c r="J22" s="14" t="str">
        <f t="shared" si="36"/>
        <v>Categoría</v>
      </c>
      <c r="K22" s="25"/>
      <c r="L22" s="25"/>
      <c r="M22" s="19" t="str">
        <f>+E22&amp;" de cultivos por "&amp;F22&amp;", entre los años 1979-2020."</f>
        <v>Producción (t) periodo 1979-2020 de cultivos por Categoría, entre los años 1979-2020.</v>
      </c>
      <c r="N22" s="20" t="str">
        <f t="shared" si="29"/>
        <v>Chile</v>
      </c>
      <c r="O22" s="20" t="str">
        <f t="shared" si="32"/>
        <v>Periodo 1979-2020</v>
      </c>
      <c r="P22" s="20" t="s">
        <v>6317</v>
      </c>
      <c r="Q22" s="40">
        <f>+IF($D22="PRODUCTO",VLOOKUP(J22,Categorias[[Producto]:[Columna1]],9,0)&amp;"000",IF($D22="CATEGORÍA",VLOOKUP(J22,Categorias[[Categoría]:[Columna2]],7,0),$Q$1))</f>
        <v>100100000</v>
      </c>
      <c r="R22" s="20" t="str">
        <f t="shared" si="10"/>
        <v>Tonelada</v>
      </c>
      <c r="S22" s="19"/>
      <c r="T22" s="19" t="str">
        <f t="shared" si="33"/>
        <v>Producción (t) periodo 1979-2020 de cultivos por Categoría, entre los años 1979-2020.</v>
      </c>
      <c r="U22" s="19" t="str">
        <f t="shared" si="30"/>
        <v>Nacional: Categoría</v>
      </c>
      <c r="V22" t="s">
        <v>23881</v>
      </c>
      <c r="W22" s="56" t="s">
        <v>28796</v>
      </c>
      <c r="X22" s="21" t="s">
        <v>117</v>
      </c>
      <c r="Y22" s="21" t="str">
        <f t="shared" si="6"/>
        <v>Nacional</v>
      </c>
      <c r="Z22" t="str">
        <f t="shared" si="34"/>
        <v>Gráfico que muestra la Producción (t) periodo 1979-2020 de cultivos por Categoría, entre los años 1979-2020. en Tonelada según datos recopilados de los catastros frutícolas efectuados por la ODEPA durante el Periodo 1979-2020</v>
      </c>
      <c r="AA22" s="24">
        <f t="shared" si="11"/>
        <v>44321</v>
      </c>
      <c r="AB22" s="22" t="str">
        <f t="shared" si="12"/>
        <v>Español</v>
      </c>
      <c r="AC22" s="22" t="str">
        <f t="shared" si="13"/>
        <v>Paula</v>
      </c>
      <c r="AD22" s="22" t="str">
        <f t="shared" si="14"/>
        <v>No Aplica</v>
      </c>
      <c r="AE22" s="22" t="str">
        <f t="shared" si="15"/>
        <v>No Aplica</v>
      </c>
      <c r="AF22" s="22" t="str">
        <f t="shared" si="16"/>
        <v>No Aplica</v>
      </c>
      <c r="AG22" s="23">
        <f>+VLOOKUP($P22,Parametros[[nombre]:[Columna1]],5,0)</f>
        <v>79</v>
      </c>
      <c r="AH22" s="23">
        <f t="shared" si="17"/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+VLOOKUP(LEFT($C22,3),Tipo_Gráfico[[id3]:[Tipo Gráfico]],2,0)</f>
        <v>1</v>
      </c>
      <c r="AL22" s="55" t="s">
        <v>28771</v>
      </c>
      <c r="AM22" s="22" t="str">
        <f t="shared" si="18"/>
        <v>No Aplica</v>
      </c>
      <c r="AN22" s="22" t="str">
        <f t="shared" si="35"/>
        <v>No Aplica</v>
      </c>
      <c r="AO22" s="22" t="str">
        <f t="shared" si="35"/>
        <v>No Aplica</v>
      </c>
      <c r="AP22" s="41">
        <f>VLOOKUP($AC22,Responsables[],3,0)</f>
        <v>7</v>
      </c>
      <c r="AQ22" s="41">
        <f>VLOOKUP($R22,unidad_medida[[#All],[nombre]:[Columna1]],5,0)</f>
        <v>30</v>
      </c>
    </row>
    <row r="23" spans="1:43" x14ac:dyDescent="0.25">
      <c r="A23" s="35" t="str">
        <f t="shared" si="31"/>
        <v>Informe Interactivo 3 FILT: Región MUEST: Producto | Producción (t) periodo 1979-2020</v>
      </c>
      <c r="B23">
        <v>10</v>
      </c>
      <c r="C23" s="21" t="s">
        <v>27292</v>
      </c>
      <c r="D23" s="43" t="s">
        <v>519</v>
      </c>
      <c r="E23" s="43" t="s">
        <v>28773</v>
      </c>
      <c r="F23" s="43" t="s">
        <v>6350</v>
      </c>
      <c r="G23" s="43" t="s">
        <v>6353</v>
      </c>
      <c r="H23" s="43" t="s">
        <v>20368</v>
      </c>
      <c r="J23" s="25" t="s">
        <v>530</v>
      </c>
      <c r="K23" s="25" t="s">
        <v>27297</v>
      </c>
      <c r="L23" s="25" t="str">
        <f>"Producción agrícola en "&amp;J23&amp;" || Chile || 1979-2020"</f>
        <v>Producción agrícola en Coquimbo || Chile || 1979-2020</v>
      </c>
      <c r="M23" s="19" t="str">
        <f>+E23&amp;" de cultivos de "&amp;J23&amp;" por "&amp;F23&amp;", entre los años 1979-2020."</f>
        <v>Producción (t) periodo 1979-2020 de cultivos de Coquimbo por Producto, entre los años 1979-2020.</v>
      </c>
      <c r="N23" s="20" t="str">
        <f t="shared" si="29"/>
        <v>Coquimbo</v>
      </c>
      <c r="O23" s="20" t="str">
        <f t="shared" si="32"/>
        <v>Periodo 1979-2020</v>
      </c>
      <c r="P23" s="20" t="s">
        <v>6317</v>
      </c>
      <c r="Q23" s="40">
        <f>+IF($D23="PRODUCTO",VLOOKUP(J23,Categorias[[Producto]:[Columna1]],9,0)&amp;"000",IF($D23="CATEGORÍA",VLOOKUP(J23,Categorias[[Categoría]:[Columna2]],7,0),$Q$1))</f>
        <v>100100000</v>
      </c>
      <c r="R23" s="20" t="str">
        <f t="shared" si="10"/>
        <v>Tonelada</v>
      </c>
      <c r="S23" s="19"/>
      <c r="T23" s="19" t="str">
        <f t="shared" si="33"/>
        <v>Producción (t) periodo 1979-2020 de cultivos de Coquimbo por Producto, entre los años 1979-2020.</v>
      </c>
      <c r="U23" s="19" t="str">
        <f t="shared" si="30"/>
        <v>Región: Coquimbo</v>
      </c>
      <c r="V23" t="s">
        <v>23881</v>
      </c>
      <c r="W23" s="56" t="s">
        <v>28779</v>
      </c>
      <c r="X23" s="21" t="s">
        <v>117</v>
      </c>
      <c r="Y23" s="21" t="str">
        <f t="shared" si="6"/>
        <v>Regional</v>
      </c>
      <c r="Z23" t="str">
        <f t="shared" si="34"/>
        <v>Gráfico que muestra la Producción (t) periodo 1979-2020 de cultivos de Coquimbo por Producto, entre los años 1979-2020. en Tonelada según datos recopilados de los catastros frutícolas efectuados por la ODEPA durante el Periodo 1979-2020</v>
      </c>
      <c r="AA23" s="24">
        <f t="shared" si="11"/>
        <v>44321</v>
      </c>
      <c r="AB23" s="22" t="str">
        <f t="shared" si="12"/>
        <v>Español</v>
      </c>
      <c r="AC23" s="22" t="str">
        <f t="shared" si="13"/>
        <v>Paula</v>
      </c>
      <c r="AD23" s="22" t="str">
        <f t="shared" si="14"/>
        <v>No Aplica</v>
      </c>
      <c r="AE23" s="22" t="str">
        <f t="shared" si="15"/>
        <v>No Aplica</v>
      </c>
      <c r="AF23" s="22" t="str">
        <f t="shared" si="16"/>
        <v>No Aplica</v>
      </c>
      <c r="AG23" s="23">
        <f>+VLOOKUP($P23,Parametros[[nombre]:[Columna1]],5,0)</f>
        <v>79</v>
      </c>
      <c r="AH23" s="23">
        <f t="shared" si="17"/>
        <v>1</v>
      </c>
      <c r="AI23" s="23">
        <f>+VLOOKUP($N23,Territorio[[nombre]:[Columna1]],7,0)</f>
        <v>244</v>
      </c>
      <c r="AJ23" s="23">
        <f>+VLOOKUP(O23,Temporalidad[[nombre]:[Columna1]],7,0)</f>
        <v>1768</v>
      </c>
      <c r="AK23" s="23">
        <f>+VLOOKUP(LEFT($C23,3),Tipo_Gráfico[[id3]:[Tipo Gráfico]],2,0)</f>
        <v>3</v>
      </c>
      <c r="AL23" s="55" t="s">
        <v>28771</v>
      </c>
      <c r="AM23" s="22" t="str">
        <f t="shared" si="18"/>
        <v>No Aplica</v>
      </c>
      <c r="AN23" s="22" t="s">
        <v>25</v>
      </c>
      <c r="AO23" s="22" t="s">
        <v>25</v>
      </c>
      <c r="AP23" s="41">
        <f>VLOOKUP($AC23,Responsables[],3,0)</f>
        <v>7</v>
      </c>
      <c r="AQ23" s="41">
        <f>VLOOKUP($R23,unidad_medida[[#All],[nombre]:[Columna1]],5,0)</f>
        <v>30</v>
      </c>
    </row>
    <row r="24" spans="1:43" x14ac:dyDescent="0.25">
      <c r="A24" s="35" t="str">
        <f t="shared" si="31"/>
        <v>Informe Interactivo 4 FILT: Producto MUEST: Región | Producción (t) periodo 1979-2020</v>
      </c>
      <c r="B24">
        <v>5</v>
      </c>
      <c r="C24" s="21" t="s">
        <v>27293</v>
      </c>
      <c r="D24" s="44" t="s">
        <v>6350</v>
      </c>
      <c r="E24" s="44" t="s">
        <v>28773</v>
      </c>
      <c r="F24" s="44" t="s">
        <v>519</v>
      </c>
      <c r="G24" s="44" t="s">
        <v>6353</v>
      </c>
      <c r="H24" s="44" t="s">
        <v>20368</v>
      </c>
      <c r="J24" s="25" t="s">
        <v>8269</v>
      </c>
      <c r="K24" s="25" t="s">
        <v>27298</v>
      </c>
      <c r="L24" s="25" t="str">
        <f>"Producción agrícola de "&amp;J24&amp;" || Chile || 1979-2020"</f>
        <v>Producción agrícola de Legumbres || Chile || 1979-2020</v>
      </c>
      <c r="M24" s="19" t="str">
        <f>+E24&amp;" de cultivos de "&amp;J24&amp;" por "&amp;F24&amp;", entre los años 1979-2020."</f>
        <v>Producción (t) periodo 1979-2020 de cultivos de Legumbres por Región, entre los años 1979-2020.</v>
      </c>
      <c r="N24" s="20" t="str">
        <f t="shared" si="29"/>
        <v>Chile</v>
      </c>
      <c r="O24" s="20" t="str">
        <f t="shared" si="32"/>
        <v>Periodo 1979-2020</v>
      </c>
      <c r="P24" s="20" t="s">
        <v>6317</v>
      </c>
      <c r="Q24" s="40" t="str">
        <f>+IF($D24="PRODUCTO",VLOOKUP(J24,Categorias[[Producto]:[Columna1]],9,0)&amp;"000",IF($D24="CATEGORÍA",VLOOKUP(J24,Categorias[[Categoría]:[Columna2]],7,0),$Q$1))</f>
        <v>100110000</v>
      </c>
      <c r="R24" s="20" t="str">
        <f t="shared" si="10"/>
        <v>Tonelada</v>
      </c>
      <c r="S24" s="19"/>
      <c r="T24" s="19" t="str">
        <f t="shared" si="33"/>
        <v>Producción (t) periodo 1979-2020 de cultivos de Legumbres por Región, entre los años 1979-2020.</v>
      </c>
      <c r="U24" s="19" t="str">
        <f t="shared" si="30"/>
        <v>Producto: Legumbres</v>
      </c>
      <c r="V24" t="s">
        <v>23881</v>
      </c>
      <c r="W24" s="56" t="s">
        <v>28780</v>
      </c>
      <c r="X24" s="21" t="s">
        <v>117</v>
      </c>
      <c r="Y24" s="21" t="str">
        <f t="shared" si="6"/>
        <v>Nacional</v>
      </c>
      <c r="Z24" t="str">
        <f t="shared" si="34"/>
        <v>Gráfico que muestra la Producción (t) periodo 1979-2020 de cultivos de Legumbres por Región, entre los años 1979-2020. en Tonelada según datos recopilados de los catastros frutícolas efectuados por la ODEPA durante el Periodo 1979-2020</v>
      </c>
      <c r="AA24" s="24">
        <f t="shared" si="11"/>
        <v>44321</v>
      </c>
      <c r="AB24" s="22" t="str">
        <f t="shared" si="12"/>
        <v>Español</v>
      </c>
      <c r="AC24" s="22" t="str">
        <f t="shared" si="13"/>
        <v>Paula</v>
      </c>
      <c r="AD24" s="22" t="str">
        <f t="shared" si="14"/>
        <v>No Aplica</v>
      </c>
      <c r="AE24" s="22" t="str">
        <f t="shared" si="15"/>
        <v>No Aplica</v>
      </c>
      <c r="AF24" s="22" t="str">
        <f t="shared" si="16"/>
        <v>No Aplica</v>
      </c>
      <c r="AG24" s="23">
        <f>+VLOOKUP($P24,Parametros[[nombre]:[Columna1]],5,0)</f>
        <v>79</v>
      </c>
      <c r="AH24" s="23">
        <f t="shared" si="17"/>
        <v>1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+VLOOKUP(LEFT($C24,3),Tipo_Gráfico[[id3]:[Tipo Gráfico]],2,0)</f>
        <v>3</v>
      </c>
      <c r="AL24" s="55" t="s">
        <v>28771</v>
      </c>
      <c r="AM24" s="22" t="str">
        <f t="shared" si="18"/>
        <v>No Aplica</v>
      </c>
      <c r="AN24" s="22" t="str">
        <f t="shared" si="35"/>
        <v>No Aplica</v>
      </c>
      <c r="AO24" s="22" t="str">
        <f t="shared" si="35"/>
        <v>No Aplica</v>
      </c>
      <c r="AP24" s="41">
        <f>VLOOKUP($AC24,Responsables[],3,0)</f>
        <v>7</v>
      </c>
      <c r="AQ24" s="41">
        <f>VLOOKUP($R24,unidad_medida[[#All],[nombre]:[Columna1]],5,0)</f>
        <v>30</v>
      </c>
    </row>
    <row r="25" spans="1:43" x14ac:dyDescent="0.25">
      <c r="A25" s="35" t="str">
        <f t="shared" si="31"/>
        <v>Reporte 360 2 FILT: Nacional MUEST: Región | Producción (t) periodo 1979-2020</v>
      </c>
      <c r="B25" s="35">
        <v>1</v>
      </c>
      <c r="C25" s="14" t="s">
        <v>28775</v>
      </c>
      <c r="D25" s="48" t="s">
        <v>23873</v>
      </c>
      <c r="E25" s="48" t="s">
        <v>28773</v>
      </c>
      <c r="F25" s="49" t="s">
        <v>519</v>
      </c>
      <c r="G25" s="49" t="s">
        <v>6350</v>
      </c>
      <c r="H25" s="49" t="s">
        <v>6353</v>
      </c>
      <c r="I25" s="49" t="s">
        <v>20368</v>
      </c>
      <c r="J25" s="25" t="s">
        <v>23874</v>
      </c>
      <c r="K25" s="25"/>
      <c r="L25" s="25"/>
      <c r="M25" s="19" t="str">
        <f>+E25&amp;" de cultivos en Chile, entre los años 1979-2020."</f>
        <v>Producción (t) periodo 1979-2020 de cultivos en Chile, entre los años 1979-2020.</v>
      </c>
      <c r="N25" s="20" t="str">
        <f t="shared" si="29"/>
        <v>Chile</v>
      </c>
      <c r="O25" s="20" t="str">
        <f t="shared" si="32"/>
        <v>Periodo 1979-2020</v>
      </c>
      <c r="P25" s="20" t="s">
        <v>6317</v>
      </c>
      <c r="Q25" s="40">
        <f>+IF($D25="PRODUCTO",VLOOKUP(J25,Categorias[[Producto]:[Columna1]],9,0)&amp;"000",IF($D25="CATEGORÍA",VLOOKUP(J25,Categorias[[Categoría]:[Columna2]],7,0),$Q$1))</f>
        <v>100100000</v>
      </c>
      <c r="R25" s="20" t="str">
        <f t="shared" si="10"/>
        <v>Tonelada</v>
      </c>
      <c r="S25" s="19"/>
      <c r="T25" s="19" t="str">
        <f t="shared" si="33"/>
        <v>Producción (t) periodo 1979-2020 de cultivos en Chile, entre los años 1979-2020.</v>
      </c>
      <c r="U25" s="19" t="str">
        <f t="shared" si="30"/>
        <v>Nacional: Total</v>
      </c>
      <c r="V25" t="s">
        <v>23881</v>
      </c>
      <c r="W25" s="56" t="s">
        <v>28782</v>
      </c>
      <c r="X25" s="21" t="s">
        <v>117</v>
      </c>
      <c r="Y25" s="21" t="str">
        <f t="shared" si="6"/>
        <v>Nacional</v>
      </c>
      <c r="Z25" t="str">
        <f t="shared" si="34"/>
        <v>Gráfico que muestra la Producción (t) periodo 1979-2020 de cultivos en Chile, entre los años 1979-2020. en Tonelada según datos recopilados de los catastros frutícolas efectuados por la ODEPA durante el Periodo 1979-2020</v>
      </c>
      <c r="AA25" s="24">
        <f t="shared" si="11"/>
        <v>44321</v>
      </c>
      <c r="AB25" s="22" t="str">
        <f t="shared" si="12"/>
        <v>Español</v>
      </c>
      <c r="AC25" s="22" t="str">
        <f t="shared" si="13"/>
        <v>Paula</v>
      </c>
      <c r="AD25" s="22" t="str">
        <f t="shared" si="14"/>
        <v>No Aplica</v>
      </c>
      <c r="AE25" s="22" t="str">
        <f t="shared" si="15"/>
        <v>No Aplica</v>
      </c>
      <c r="AF25" s="22" t="str">
        <f t="shared" si="16"/>
        <v>No Aplica</v>
      </c>
      <c r="AG25" s="23">
        <f>+VLOOKUP($P25,Parametros[[nombre]:[Columna1]],5,0)</f>
        <v>79</v>
      </c>
      <c r="AH25" s="23">
        <f t="shared" si="17"/>
        <v>1</v>
      </c>
      <c r="AI25" s="23">
        <f>+VLOOKUP($N25,Territorio[[nombre]:[Columna1]],7,0)</f>
        <v>38</v>
      </c>
      <c r="AJ25" s="23">
        <f>+VLOOKUP(O25,Temporalidad[[nombre]:[Columna1]],7,0)</f>
        <v>1768</v>
      </c>
      <c r="AK25" s="23">
        <f>+VLOOKUP(LEFT($C25,3),Tipo_Gráfico[[id3]:[Tipo Gráfico]],2,0)</f>
        <v>4</v>
      </c>
      <c r="AL25" s="55" t="s">
        <v>28771</v>
      </c>
      <c r="AM25" s="22" t="str">
        <f t="shared" si="18"/>
        <v>No Aplica</v>
      </c>
      <c r="AN25" s="22" t="s">
        <v>25</v>
      </c>
      <c r="AO25" s="22" t="s">
        <v>25</v>
      </c>
      <c r="AP25" s="41">
        <f>VLOOKUP($AC25,Responsables[],3,0)</f>
        <v>7</v>
      </c>
      <c r="AQ25" s="41">
        <f>VLOOKUP($R25,unidad_medida[[#All],[nombre]:[Columna1]],5,0)</f>
        <v>30</v>
      </c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Y43" s="21"/>
    </row>
  </sheetData>
  <phoneticPr fontId="8" type="noConversion"/>
  <conditionalFormatting sqref="S13 T5:T14 T16:T25 U4:U25 N4:R25">
    <cfRule type="expression" dxfId="892" priority="13580">
      <formula>$Z4="Reporte 2"</formula>
    </cfRule>
    <cfRule type="expression" dxfId="891" priority="13581">
      <formula>$Z4="Reporte 1"</formula>
    </cfRule>
    <cfRule type="expression" dxfId="890" priority="13582">
      <formula>$Z4="Informe 10"</formula>
    </cfRule>
    <cfRule type="expression" dxfId="889" priority="13583">
      <formula>$Z4="Informe 9"</formula>
    </cfRule>
    <cfRule type="expression" dxfId="888" priority="13584">
      <formula>$Z4="Informe 8"</formula>
    </cfRule>
    <cfRule type="expression" dxfId="887" priority="13585">
      <formula>$Z4="Informe 7"</formula>
    </cfRule>
    <cfRule type="expression" dxfId="886" priority="13586">
      <formula>$Z4="Informe 6"</formula>
    </cfRule>
    <cfRule type="expression" dxfId="885" priority="13587">
      <formula>$Z4="Informe 5"</formula>
    </cfRule>
    <cfRule type="expression" dxfId="884" priority="13588">
      <formula>$Z4="Informe 4"</formula>
    </cfRule>
    <cfRule type="expression" dxfId="883" priority="13589">
      <formula>$Z4="Informe 3"</formula>
    </cfRule>
    <cfRule type="expression" dxfId="882" priority="13590">
      <formula>$Z4="Informe 2"</formula>
    </cfRule>
    <cfRule type="expression" dxfId="881" priority="13591">
      <formula>$Z4="Informe 1"</formula>
    </cfRule>
    <cfRule type="expression" dxfId="880" priority="13592">
      <formula>$Z4="Gráfico 10"</formula>
    </cfRule>
    <cfRule type="expression" dxfId="879" priority="13593">
      <formula>$Z4="Gráfico 25"</formula>
    </cfRule>
    <cfRule type="expression" dxfId="878" priority="13594">
      <formula>$Z4="Gráfico 24"</formula>
    </cfRule>
    <cfRule type="expression" dxfId="877" priority="13595">
      <formula>$Z4="Gráfico 23"</formula>
    </cfRule>
    <cfRule type="expression" dxfId="876" priority="13596">
      <formula>$Z4="Gráfico 22"</formula>
    </cfRule>
    <cfRule type="expression" dxfId="875" priority="13597">
      <formula>$Z4="Gráfico 21"</formula>
    </cfRule>
    <cfRule type="expression" dxfId="874" priority="13598">
      <formula>$Z4="Gráfico 20"</formula>
    </cfRule>
    <cfRule type="expression" dxfId="873" priority="13599">
      <formula>$Z4="Gráfico 18"</formula>
    </cfRule>
    <cfRule type="expression" dxfId="872" priority="13600">
      <formula>$Z4="Gráfico 19"</formula>
    </cfRule>
    <cfRule type="expression" dxfId="871" priority="13601">
      <formula>$Z4="Gráfico 17"</formula>
    </cfRule>
    <cfRule type="expression" dxfId="870" priority="13602">
      <formula>$Z4="Gráfico 16"</formula>
    </cfRule>
    <cfRule type="expression" dxfId="869" priority="13603">
      <formula>$Z4="Gráfico 15"</formula>
    </cfRule>
    <cfRule type="expression" dxfId="868" priority="13604">
      <formula>$Z4="Gráfico 14"</formula>
    </cfRule>
    <cfRule type="expression" dxfId="867" priority="13605">
      <formula>$Z4="Gráfico 12"</formula>
    </cfRule>
    <cfRule type="expression" dxfId="866" priority="13606">
      <formula>$Z4="Gráfico 13"</formula>
    </cfRule>
    <cfRule type="expression" dxfId="865" priority="13607">
      <formula>$Z4="Gráfico 11"</formula>
    </cfRule>
    <cfRule type="expression" dxfId="864" priority="13608">
      <formula>$Z4="Gráfico 9"</formula>
    </cfRule>
    <cfRule type="expression" dxfId="863" priority="13609">
      <formula>$Z4="Gráfico 8"</formula>
    </cfRule>
    <cfRule type="expression" dxfId="862" priority="13610">
      <formula>$Z4="Gráfico 7"</formula>
    </cfRule>
    <cfRule type="expression" dxfId="861" priority="13611">
      <formula>$Z4="Gráfico 6"</formula>
    </cfRule>
    <cfRule type="expression" dxfId="860" priority="13612">
      <formula>$Z4="Gráfico 4"</formula>
    </cfRule>
    <cfRule type="expression" dxfId="859" priority="13613">
      <formula>$Z4="Gráfico 3"</formula>
    </cfRule>
    <cfRule type="expression" dxfId="858" priority="13614">
      <formula>$Z4="Gráfico 2"</formula>
    </cfRule>
    <cfRule type="expression" dxfId="857" priority="13615">
      <formula>$Z4="Gráfico 1"</formula>
    </cfRule>
    <cfRule type="expression" dxfId="856" priority="13616">
      <formula>$Z4="Gráfico 5"</formula>
    </cfRule>
  </conditionalFormatting>
  <conditionalFormatting sqref="S4:T4">
    <cfRule type="expression" dxfId="855" priority="13506">
      <formula>$Z4="Reporte 2"</formula>
    </cfRule>
    <cfRule type="expression" dxfId="854" priority="13507">
      <formula>$Z4="Reporte 1"</formula>
    </cfRule>
    <cfRule type="expression" dxfId="853" priority="13508">
      <formula>$Z4="Informe 10"</formula>
    </cfRule>
    <cfRule type="expression" dxfId="852" priority="13509">
      <formula>$Z4="Informe 9"</formula>
    </cfRule>
    <cfRule type="expression" dxfId="851" priority="13510">
      <formula>$Z4="Informe 8"</formula>
    </cfRule>
    <cfRule type="expression" dxfId="850" priority="13511">
      <formula>$Z4="Informe 7"</formula>
    </cfRule>
    <cfRule type="expression" dxfId="849" priority="13512">
      <formula>$Z4="Informe 6"</formula>
    </cfRule>
    <cfRule type="expression" dxfId="848" priority="13513">
      <formula>$Z4="Informe 5"</formula>
    </cfRule>
    <cfRule type="expression" dxfId="847" priority="13514">
      <formula>$Z4="Informe 4"</formula>
    </cfRule>
    <cfRule type="expression" dxfId="846" priority="13515">
      <formula>$Z4="Informe 3"</formula>
    </cfRule>
    <cfRule type="expression" dxfId="845" priority="13516">
      <formula>$Z4="Informe 2"</formula>
    </cfRule>
    <cfRule type="expression" dxfId="844" priority="13517">
      <formula>$Z4="Informe 1"</formula>
    </cfRule>
    <cfRule type="expression" dxfId="843" priority="13518">
      <formula>$Z4="Gráfico 10"</formula>
    </cfRule>
    <cfRule type="expression" dxfId="842" priority="13519">
      <formula>$Z4="Gráfico 25"</formula>
    </cfRule>
    <cfRule type="expression" dxfId="841" priority="13520">
      <formula>$Z4="Gráfico 24"</formula>
    </cfRule>
    <cfRule type="expression" dxfId="840" priority="13521">
      <formula>$Z4="Gráfico 23"</formula>
    </cfRule>
    <cfRule type="expression" dxfId="839" priority="13522">
      <formula>$Z4="Gráfico 22"</formula>
    </cfRule>
    <cfRule type="expression" dxfId="838" priority="13523">
      <formula>$Z4="Gráfico 21"</formula>
    </cfRule>
    <cfRule type="expression" dxfId="837" priority="13524">
      <formula>$Z4="Gráfico 20"</formula>
    </cfRule>
    <cfRule type="expression" dxfId="836" priority="13525">
      <formula>$Z4="Gráfico 18"</formula>
    </cfRule>
    <cfRule type="expression" dxfId="835" priority="13526">
      <formula>$Z4="Gráfico 19"</formula>
    </cfRule>
    <cfRule type="expression" dxfId="834" priority="13527">
      <formula>$Z4="Gráfico 17"</formula>
    </cfRule>
    <cfRule type="expression" dxfId="833" priority="13528">
      <formula>$Z4="Gráfico 16"</formula>
    </cfRule>
    <cfRule type="expression" dxfId="832" priority="13529">
      <formula>$Z4="Gráfico 15"</formula>
    </cfRule>
    <cfRule type="expression" dxfId="831" priority="13530">
      <formula>$Z4="Gráfico 14"</formula>
    </cfRule>
    <cfRule type="expression" dxfId="830" priority="13531">
      <formula>$Z4="Gráfico 12"</formula>
    </cfRule>
    <cfRule type="expression" dxfId="829" priority="13532">
      <formula>$Z4="Gráfico 13"</formula>
    </cfRule>
    <cfRule type="expression" dxfId="828" priority="13533">
      <formula>$Z4="Gráfico 11"</formula>
    </cfRule>
    <cfRule type="expression" dxfId="827" priority="13534">
      <formula>$Z4="Gráfico 9"</formula>
    </cfRule>
    <cfRule type="expression" dxfId="826" priority="13535">
      <formula>$Z4="Gráfico 8"</formula>
    </cfRule>
    <cfRule type="expression" dxfId="825" priority="13536">
      <formula>$Z4="Gráfico 7"</formula>
    </cfRule>
    <cfRule type="expression" dxfId="824" priority="13537">
      <formula>$Z4="Gráfico 6"</formula>
    </cfRule>
    <cfRule type="expression" dxfId="823" priority="13538">
      <formula>$Z4="Gráfico 4"</formula>
    </cfRule>
    <cfRule type="expression" dxfId="822" priority="13539">
      <formula>$Z4="Gráfico 3"</formula>
    </cfRule>
    <cfRule type="expression" dxfId="821" priority="13540">
      <formula>$Z4="Gráfico 2"</formula>
    </cfRule>
    <cfRule type="expression" dxfId="820" priority="13541">
      <formula>$Z4="Gráfico 1"</formula>
    </cfRule>
    <cfRule type="expression" dxfId="819" priority="13542">
      <formula>$Z4="Gráfico 5"</formula>
    </cfRule>
  </conditionalFormatting>
  <conditionalFormatting sqref="AL4:AL25">
    <cfRule type="expression" dxfId="818" priority="13025">
      <formula>$Z4="Reporte 2"</formula>
    </cfRule>
    <cfRule type="expression" dxfId="817" priority="13026">
      <formula>$Z4="Reporte 1"</formula>
    </cfRule>
    <cfRule type="expression" dxfId="816" priority="13027">
      <formula>$Z4="Informe 10"</formula>
    </cfRule>
    <cfRule type="expression" dxfId="815" priority="13028">
      <formula>$Z4="Informe 9"</formula>
    </cfRule>
    <cfRule type="expression" dxfId="814" priority="13029">
      <formula>$Z4="Informe 8"</formula>
    </cfRule>
    <cfRule type="expression" dxfId="813" priority="13030">
      <formula>$Z4="Informe 7"</formula>
    </cfRule>
    <cfRule type="expression" dxfId="812" priority="13031">
      <formula>$Z4="Informe 6"</formula>
    </cfRule>
    <cfRule type="expression" dxfId="811" priority="13032">
      <formula>$Z4="Informe 5"</formula>
    </cfRule>
    <cfRule type="expression" dxfId="810" priority="13033">
      <formula>$Z4="Informe 4"</formula>
    </cfRule>
    <cfRule type="expression" dxfId="809" priority="13034">
      <formula>$Z4="Informe 3"</formula>
    </cfRule>
    <cfRule type="expression" dxfId="808" priority="13035">
      <formula>$Z4="Informe 2"</formula>
    </cfRule>
    <cfRule type="expression" dxfId="807" priority="13036">
      <formula>$Z4="Informe 1"</formula>
    </cfRule>
    <cfRule type="expression" dxfId="806" priority="13037">
      <formula>$Z4="Gráfico 10"</formula>
    </cfRule>
    <cfRule type="expression" dxfId="805" priority="13038">
      <formula>$Z4="Gráfico 25"</formula>
    </cfRule>
    <cfRule type="expression" dxfId="804" priority="13039">
      <formula>$Z4="Gráfico 24"</formula>
    </cfRule>
    <cfRule type="expression" dxfId="803" priority="13040">
      <formula>$Z4="Gráfico 23"</formula>
    </cfRule>
    <cfRule type="expression" dxfId="802" priority="13041">
      <formula>$Z4="Gráfico 22"</formula>
    </cfRule>
    <cfRule type="expression" dxfId="801" priority="13042">
      <formula>$Z4="Gráfico 21"</formula>
    </cfRule>
    <cfRule type="expression" dxfId="800" priority="13043">
      <formula>$Z4="Gráfico 20"</formula>
    </cfRule>
    <cfRule type="expression" dxfId="799" priority="13044">
      <formula>$Z4="Gráfico 18"</formula>
    </cfRule>
    <cfRule type="expression" dxfId="798" priority="13045">
      <formula>$Z4="Gráfico 19"</formula>
    </cfRule>
    <cfRule type="expression" dxfId="797" priority="13046">
      <formula>$Z4="Gráfico 17"</formula>
    </cfRule>
    <cfRule type="expression" dxfId="796" priority="13047">
      <formula>$Z4="Gráfico 16"</formula>
    </cfRule>
    <cfRule type="expression" dxfId="795" priority="13048">
      <formula>$Z4="Gráfico 15"</formula>
    </cfRule>
    <cfRule type="expression" dxfId="794" priority="13049">
      <formula>$Z4="Gráfico 14"</formula>
    </cfRule>
    <cfRule type="expression" dxfId="793" priority="13050">
      <formula>$Z4="Gráfico 12"</formula>
    </cfRule>
    <cfRule type="expression" dxfId="792" priority="13051">
      <formula>$Z4="Gráfico 13"</formula>
    </cfRule>
    <cfRule type="expression" dxfId="791" priority="13052">
      <formula>$Z4="Gráfico 11"</formula>
    </cfRule>
    <cfRule type="expression" dxfId="790" priority="13053">
      <formula>$Z4="Gráfico 9"</formula>
    </cfRule>
    <cfRule type="expression" dxfId="789" priority="13054">
      <formula>$Z4="Gráfico 8"</formula>
    </cfRule>
    <cfRule type="expression" dxfId="788" priority="13055">
      <formula>$Z4="Gráfico 7"</formula>
    </cfRule>
    <cfRule type="expression" dxfId="787" priority="13056">
      <formula>$Z4="Gráfico 6"</formula>
    </cfRule>
    <cfRule type="expression" dxfId="786" priority="13057">
      <formula>$Z4="Gráfico 4"</formula>
    </cfRule>
    <cfRule type="expression" dxfId="785" priority="13058">
      <formula>$Z4="Gráfico 3"</formula>
    </cfRule>
    <cfRule type="expression" dxfId="784" priority="13059">
      <formula>$Z4="Gráfico 2"</formula>
    </cfRule>
    <cfRule type="expression" dxfId="783" priority="13060">
      <formula>$Z4="Gráfico 1"</formula>
    </cfRule>
    <cfRule type="expression" dxfId="782" priority="13061">
      <formula>$Z4="Gráfico 5"</formula>
    </cfRule>
  </conditionalFormatting>
  <conditionalFormatting sqref="S5">
    <cfRule type="expression" dxfId="781" priority="10250">
      <formula>$Z5="Reporte 2"</formula>
    </cfRule>
    <cfRule type="expression" dxfId="780" priority="10251">
      <formula>$Z5="Reporte 1"</formula>
    </cfRule>
    <cfRule type="expression" dxfId="779" priority="10252">
      <formula>$Z5="Informe 10"</formula>
    </cfRule>
    <cfRule type="expression" dxfId="778" priority="10253">
      <formula>$Z5="Informe 9"</formula>
    </cfRule>
    <cfRule type="expression" dxfId="777" priority="10254">
      <formula>$Z5="Informe 8"</formula>
    </cfRule>
    <cfRule type="expression" dxfId="776" priority="10255">
      <formula>$Z5="Informe 7"</formula>
    </cfRule>
    <cfRule type="expression" dxfId="775" priority="10256">
      <formula>$Z5="Informe 6"</formula>
    </cfRule>
    <cfRule type="expression" dxfId="774" priority="10257">
      <formula>$Z5="Informe 5"</formula>
    </cfRule>
    <cfRule type="expression" dxfId="773" priority="10258">
      <formula>$Z5="Informe 4"</formula>
    </cfRule>
    <cfRule type="expression" dxfId="772" priority="10259">
      <formula>$Z5="Informe 3"</formula>
    </cfRule>
    <cfRule type="expression" dxfId="771" priority="10260">
      <formula>$Z5="Informe 2"</formula>
    </cfRule>
    <cfRule type="expression" dxfId="770" priority="10261">
      <formula>$Z5="Informe 1"</formula>
    </cfRule>
    <cfRule type="expression" dxfId="769" priority="10262">
      <formula>$Z5="Gráfico 10"</formula>
    </cfRule>
    <cfRule type="expression" dxfId="768" priority="10263">
      <formula>$Z5="Gráfico 25"</formula>
    </cfRule>
    <cfRule type="expression" dxfId="767" priority="10264">
      <formula>$Z5="Gráfico 24"</formula>
    </cfRule>
    <cfRule type="expression" dxfId="766" priority="10265">
      <formula>$Z5="Gráfico 23"</formula>
    </cfRule>
    <cfRule type="expression" dxfId="765" priority="10266">
      <formula>$Z5="Gráfico 22"</formula>
    </cfRule>
    <cfRule type="expression" dxfId="764" priority="10267">
      <formula>$Z5="Gráfico 21"</formula>
    </cfRule>
    <cfRule type="expression" dxfId="763" priority="10268">
      <formula>$Z5="Gráfico 20"</formula>
    </cfRule>
    <cfRule type="expression" dxfId="762" priority="10269">
      <formula>$Z5="Gráfico 18"</formula>
    </cfRule>
    <cfRule type="expression" dxfId="761" priority="10270">
      <formula>$Z5="Gráfico 19"</formula>
    </cfRule>
    <cfRule type="expression" dxfId="760" priority="10271">
      <formula>$Z5="Gráfico 17"</formula>
    </cfRule>
    <cfRule type="expression" dxfId="759" priority="10272">
      <formula>$Z5="Gráfico 16"</formula>
    </cfRule>
    <cfRule type="expression" dxfId="758" priority="10273">
      <formula>$Z5="Gráfico 15"</formula>
    </cfRule>
    <cfRule type="expression" dxfId="757" priority="10274">
      <formula>$Z5="Gráfico 14"</formula>
    </cfRule>
    <cfRule type="expression" dxfId="756" priority="10275">
      <formula>$Z5="Gráfico 12"</formula>
    </cfRule>
    <cfRule type="expression" dxfId="755" priority="10276">
      <formula>$Z5="Gráfico 13"</formula>
    </cfRule>
    <cfRule type="expression" dxfId="754" priority="10277">
      <formula>$Z5="Gráfico 11"</formula>
    </cfRule>
    <cfRule type="expression" dxfId="753" priority="10278">
      <formula>$Z5="Gráfico 9"</formula>
    </cfRule>
    <cfRule type="expression" dxfId="752" priority="10279">
      <formula>$Z5="Gráfico 8"</formula>
    </cfRule>
    <cfRule type="expression" dxfId="751" priority="10280">
      <formula>$Z5="Gráfico 7"</formula>
    </cfRule>
    <cfRule type="expression" dxfId="750" priority="10281">
      <formula>$Z5="Gráfico 6"</formula>
    </cfRule>
    <cfRule type="expression" dxfId="749" priority="10282">
      <formula>$Z5="Gráfico 4"</formula>
    </cfRule>
    <cfRule type="expression" dxfId="748" priority="10283">
      <formula>$Z5="Gráfico 3"</formula>
    </cfRule>
    <cfRule type="expression" dxfId="747" priority="10284">
      <formula>$Z5="Gráfico 2"</formula>
    </cfRule>
    <cfRule type="expression" dxfId="746" priority="10285">
      <formula>$Z5="Gráfico 1"</formula>
    </cfRule>
    <cfRule type="expression" dxfId="745" priority="10286">
      <formula>$Z5="Gráfico 5"</formula>
    </cfRule>
  </conditionalFormatting>
  <conditionalFormatting sqref="S6">
    <cfRule type="expression" dxfId="744" priority="10213">
      <formula>$Z6="Reporte 2"</formula>
    </cfRule>
    <cfRule type="expression" dxfId="743" priority="10214">
      <formula>$Z6="Reporte 1"</formula>
    </cfRule>
    <cfRule type="expression" dxfId="742" priority="10215">
      <formula>$Z6="Informe 10"</formula>
    </cfRule>
    <cfRule type="expression" dxfId="741" priority="10216">
      <formula>$Z6="Informe 9"</formula>
    </cfRule>
    <cfRule type="expression" dxfId="740" priority="10217">
      <formula>$Z6="Informe 8"</formula>
    </cfRule>
    <cfRule type="expression" dxfId="739" priority="10218">
      <formula>$Z6="Informe 7"</formula>
    </cfRule>
    <cfRule type="expression" dxfId="738" priority="10219">
      <formula>$Z6="Informe 6"</formula>
    </cfRule>
    <cfRule type="expression" dxfId="737" priority="10220">
      <formula>$Z6="Informe 5"</formula>
    </cfRule>
    <cfRule type="expression" dxfId="736" priority="10221">
      <formula>$Z6="Informe 4"</formula>
    </cfRule>
    <cfRule type="expression" dxfId="735" priority="10222">
      <formula>$Z6="Informe 3"</formula>
    </cfRule>
    <cfRule type="expression" dxfId="734" priority="10223">
      <formula>$Z6="Informe 2"</formula>
    </cfRule>
    <cfRule type="expression" dxfId="733" priority="10224">
      <formula>$Z6="Informe 1"</formula>
    </cfRule>
    <cfRule type="expression" dxfId="732" priority="10225">
      <formula>$Z6="Gráfico 10"</formula>
    </cfRule>
    <cfRule type="expression" dxfId="731" priority="10226">
      <formula>$Z6="Gráfico 25"</formula>
    </cfRule>
    <cfRule type="expression" dxfId="730" priority="10227">
      <formula>$Z6="Gráfico 24"</formula>
    </cfRule>
    <cfRule type="expression" dxfId="729" priority="10228">
      <formula>$Z6="Gráfico 23"</formula>
    </cfRule>
    <cfRule type="expression" dxfId="728" priority="10229">
      <formula>$Z6="Gráfico 22"</formula>
    </cfRule>
    <cfRule type="expression" dxfId="727" priority="10230">
      <formula>$Z6="Gráfico 21"</formula>
    </cfRule>
    <cfRule type="expression" dxfId="726" priority="10231">
      <formula>$Z6="Gráfico 20"</formula>
    </cfRule>
    <cfRule type="expression" dxfId="725" priority="10232">
      <formula>$Z6="Gráfico 18"</formula>
    </cfRule>
    <cfRule type="expression" dxfId="724" priority="10233">
      <formula>$Z6="Gráfico 19"</formula>
    </cfRule>
    <cfRule type="expression" dxfId="723" priority="10234">
      <formula>$Z6="Gráfico 17"</formula>
    </cfRule>
    <cfRule type="expression" dxfId="722" priority="10235">
      <formula>$Z6="Gráfico 16"</formula>
    </cfRule>
    <cfRule type="expression" dxfId="721" priority="10236">
      <formula>$Z6="Gráfico 15"</formula>
    </cfRule>
    <cfRule type="expression" dxfId="720" priority="10237">
      <formula>$Z6="Gráfico 14"</formula>
    </cfRule>
    <cfRule type="expression" dxfId="719" priority="10238">
      <formula>$Z6="Gráfico 12"</formula>
    </cfRule>
    <cfRule type="expression" dxfId="718" priority="10239">
      <formula>$Z6="Gráfico 13"</formula>
    </cfRule>
    <cfRule type="expression" dxfId="717" priority="10240">
      <formula>$Z6="Gráfico 11"</formula>
    </cfRule>
    <cfRule type="expression" dxfId="716" priority="10241">
      <formula>$Z6="Gráfico 9"</formula>
    </cfRule>
    <cfRule type="expression" dxfId="715" priority="10242">
      <formula>$Z6="Gráfico 8"</formula>
    </cfRule>
    <cfRule type="expression" dxfId="714" priority="10243">
      <formula>$Z6="Gráfico 7"</formula>
    </cfRule>
    <cfRule type="expression" dxfId="713" priority="10244">
      <formula>$Z6="Gráfico 6"</formula>
    </cfRule>
    <cfRule type="expression" dxfId="712" priority="10245">
      <formula>$Z6="Gráfico 4"</formula>
    </cfRule>
    <cfRule type="expression" dxfId="711" priority="10246">
      <formula>$Z6="Gráfico 3"</formula>
    </cfRule>
    <cfRule type="expression" dxfId="710" priority="10247">
      <formula>$Z6="Gráfico 2"</formula>
    </cfRule>
    <cfRule type="expression" dxfId="709" priority="10248">
      <formula>$Z6="Gráfico 1"</formula>
    </cfRule>
    <cfRule type="expression" dxfId="708" priority="10249">
      <formula>$Z6="Gráfico 5"</formula>
    </cfRule>
  </conditionalFormatting>
  <conditionalFormatting sqref="S7">
    <cfRule type="expression" dxfId="707" priority="10176">
      <formula>$Z7="Reporte 2"</formula>
    </cfRule>
    <cfRule type="expression" dxfId="706" priority="10177">
      <formula>$Z7="Reporte 1"</formula>
    </cfRule>
    <cfRule type="expression" dxfId="705" priority="10178">
      <formula>$Z7="Informe 10"</formula>
    </cfRule>
    <cfRule type="expression" dxfId="704" priority="10179">
      <formula>$Z7="Informe 9"</formula>
    </cfRule>
    <cfRule type="expression" dxfId="703" priority="10180">
      <formula>$Z7="Informe 8"</formula>
    </cfRule>
    <cfRule type="expression" dxfId="702" priority="10181">
      <formula>$Z7="Informe 7"</formula>
    </cfRule>
    <cfRule type="expression" dxfId="701" priority="10182">
      <formula>$Z7="Informe 6"</formula>
    </cfRule>
    <cfRule type="expression" dxfId="700" priority="10183">
      <formula>$Z7="Informe 5"</formula>
    </cfRule>
    <cfRule type="expression" dxfId="699" priority="10184">
      <formula>$Z7="Informe 4"</formula>
    </cfRule>
    <cfRule type="expression" dxfId="698" priority="10185">
      <formula>$Z7="Informe 3"</formula>
    </cfRule>
    <cfRule type="expression" dxfId="697" priority="10186">
      <formula>$Z7="Informe 2"</formula>
    </cfRule>
    <cfRule type="expression" dxfId="696" priority="10187">
      <formula>$Z7="Informe 1"</formula>
    </cfRule>
    <cfRule type="expression" dxfId="695" priority="10188">
      <formula>$Z7="Gráfico 10"</formula>
    </cfRule>
    <cfRule type="expression" dxfId="694" priority="10189">
      <formula>$Z7="Gráfico 25"</formula>
    </cfRule>
    <cfRule type="expression" dxfId="693" priority="10190">
      <formula>$Z7="Gráfico 24"</formula>
    </cfRule>
    <cfRule type="expression" dxfId="692" priority="10191">
      <formula>$Z7="Gráfico 23"</formula>
    </cfRule>
    <cfRule type="expression" dxfId="691" priority="10192">
      <formula>$Z7="Gráfico 22"</formula>
    </cfRule>
    <cfRule type="expression" dxfId="690" priority="10193">
      <formula>$Z7="Gráfico 21"</formula>
    </cfRule>
    <cfRule type="expression" dxfId="689" priority="10194">
      <formula>$Z7="Gráfico 20"</formula>
    </cfRule>
    <cfRule type="expression" dxfId="688" priority="10195">
      <formula>$Z7="Gráfico 18"</formula>
    </cfRule>
    <cfRule type="expression" dxfId="687" priority="10196">
      <formula>$Z7="Gráfico 19"</formula>
    </cfRule>
    <cfRule type="expression" dxfId="686" priority="10197">
      <formula>$Z7="Gráfico 17"</formula>
    </cfRule>
    <cfRule type="expression" dxfId="685" priority="10198">
      <formula>$Z7="Gráfico 16"</formula>
    </cfRule>
    <cfRule type="expression" dxfId="684" priority="10199">
      <formula>$Z7="Gráfico 15"</formula>
    </cfRule>
    <cfRule type="expression" dxfId="683" priority="10200">
      <formula>$Z7="Gráfico 14"</formula>
    </cfRule>
    <cfRule type="expression" dxfId="682" priority="10201">
      <formula>$Z7="Gráfico 12"</formula>
    </cfRule>
    <cfRule type="expression" dxfId="681" priority="10202">
      <formula>$Z7="Gráfico 13"</formula>
    </cfRule>
    <cfRule type="expression" dxfId="680" priority="10203">
      <formula>$Z7="Gráfico 11"</formula>
    </cfRule>
    <cfRule type="expression" dxfId="679" priority="10204">
      <formula>$Z7="Gráfico 9"</formula>
    </cfRule>
    <cfRule type="expression" dxfId="678" priority="10205">
      <formula>$Z7="Gráfico 8"</formula>
    </cfRule>
    <cfRule type="expression" dxfId="677" priority="10206">
      <formula>$Z7="Gráfico 7"</formula>
    </cfRule>
    <cfRule type="expression" dxfId="676" priority="10207">
      <formula>$Z7="Gráfico 6"</formula>
    </cfRule>
    <cfRule type="expression" dxfId="675" priority="10208">
      <formula>$Z7="Gráfico 4"</formula>
    </cfRule>
    <cfRule type="expression" dxfId="674" priority="10209">
      <formula>$Z7="Gráfico 3"</formula>
    </cfRule>
    <cfRule type="expression" dxfId="673" priority="10210">
      <formula>$Z7="Gráfico 2"</formula>
    </cfRule>
    <cfRule type="expression" dxfId="672" priority="10211">
      <formula>$Z7="Gráfico 1"</formula>
    </cfRule>
    <cfRule type="expression" dxfId="671" priority="10212">
      <formula>$Z7="Gráfico 5"</formula>
    </cfRule>
  </conditionalFormatting>
  <conditionalFormatting sqref="S8">
    <cfRule type="expression" dxfId="670" priority="10139">
      <formula>$Z8="Reporte 2"</formula>
    </cfRule>
    <cfRule type="expression" dxfId="669" priority="10140">
      <formula>$Z8="Reporte 1"</formula>
    </cfRule>
    <cfRule type="expression" dxfId="668" priority="10141">
      <formula>$Z8="Informe 10"</formula>
    </cfRule>
    <cfRule type="expression" dxfId="667" priority="10142">
      <formula>$Z8="Informe 9"</formula>
    </cfRule>
    <cfRule type="expression" dxfId="666" priority="10143">
      <formula>$Z8="Informe 8"</formula>
    </cfRule>
    <cfRule type="expression" dxfId="665" priority="10144">
      <formula>$Z8="Informe 7"</formula>
    </cfRule>
    <cfRule type="expression" dxfId="664" priority="10145">
      <formula>$Z8="Informe 6"</formula>
    </cfRule>
    <cfRule type="expression" dxfId="663" priority="10146">
      <formula>$Z8="Informe 5"</formula>
    </cfRule>
    <cfRule type="expression" dxfId="662" priority="10147">
      <formula>$Z8="Informe 4"</formula>
    </cfRule>
    <cfRule type="expression" dxfId="661" priority="10148">
      <formula>$Z8="Informe 3"</formula>
    </cfRule>
    <cfRule type="expression" dxfId="660" priority="10149">
      <formula>$Z8="Informe 2"</formula>
    </cfRule>
    <cfRule type="expression" dxfId="659" priority="10150">
      <formula>$Z8="Informe 1"</formula>
    </cfRule>
    <cfRule type="expression" dxfId="658" priority="10151">
      <formula>$Z8="Gráfico 10"</formula>
    </cfRule>
    <cfRule type="expression" dxfId="657" priority="10152">
      <formula>$Z8="Gráfico 25"</formula>
    </cfRule>
    <cfRule type="expression" dxfId="656" priority="10153">
      <formula>$Z8="Gráfico 24"</formula>
    </cfRule>
    <cfRule type="expression" dxfId="655" priority="10154">
      <formula>$Z8="Gráfico 23"</formula>
    </cfRule>
    <cfRule type="expression" dxfId="654" priority="10155">
      <formula>$Z8="Gráfico 22"</formula>
    </cfRule>
    <cfRule type="expression" dxfId="653" priority="10156">
      <formula>$Z8="Gráfico 21"</formula>
    </cfRule>
    <cfRule type="expression" dxfId="652" priority="10157">
      <formula>$Z8="Gráfico 20"</formula>
    </cfRule>
    <cfRule type="expression" dxfId="651" priority="10158">
      <formula>$Z8="Gráfico 18"</formula>
    </cfRule>
    <cfRule type="expression" dxfId="650" priority="10159">
      <formula>$Z8="Gráfico 19"</formula>
    </cfRule>
    <cfRule type="expression" dxfId="649" priority="10160">
      <formula>$Z8="Gráfico 17"</formula>
    </cfRule>
    <cfRule type="expression" dxfId="648" priority="10161">
      <formula>$Z8="Gráfico 16"</formula>
    </cfRule>
    <cfRule type="expression" dxfId="647" priority="10162">
      <formula>$Z8="Gráfico 15"</formula>
    </cfRule>
    <cfRule type="expression" dxfId="646" priority="10163">
      <formula>$Z8="Gráfico 14"</formula>
    </cfRule>
    <cfRule type="expression" dxfId="645" priority="10164">
      <formula>$Z8="Gráfico 12"</formula>
    </cfRule>
    <cfRule type="expression" dxfId="644" priority="10165">
      <formula>$Z8="Gráfico 13"</formula>
    </cfRule>
    <cfRule type="expression" dxfId="643" priority="10166">
      <formula>$Z8="Gráfico 11"</formula>
    </cfRule>
    <cfRule type="expression" dxfId="642" priority="10167">
      <formula>$Z8="Gráfico 9"</formula>
    </cfRule>
    <cfRule type="expression" dxfId="641" priority="10168">
      <formula>$Z8="Gráfico 8"</formula>
    </cfRule>
    <cfRule type="expression" dxfId="640" priority="10169">
      <formula>$Z8="Gráfico 7"</formula>
    </cfRule>
    <cfRule type="expression" dxfId="639" priority="10170">
      <formula>$Z8="Gráfico 6"</formula>
    </cfRule>
    <cfRule type="expression" dxfId="638" priority="10171">
      <formula>$Z8="Gráfico 4"</formula>
    </cfRule>
    <cfRule type="expression" dxfId="637" priority="10172">
      <formula>$Z8="Gráfico 3"</formula>
    </cfRule>
    <cfRule type="expression" dxfId="636" priority="10173">
      <formula>$Z8="Gráfico 2"</formula>
    </cfRule>
    <cfRule type="expression" dxfId="635" priority="10174">
      <formula>$Z8="Gráfico 1"</formula>
    </cfRule>
    <cfRule type="expression" dxfId="634" priority="10175">
      <formula>$Z8="Gráfico 5"</formula>
    </cfRule>
  </conditionalFormatting>
  <conditionalFormatting sqref="S9">
    <cfRule type="expression" dxfId="633" priority="10102">
      <formula>$Z9="Reporte 2"</formula>
    </cfRule>
    <cfRule type="expression" dxfId="632" priority="10103">
      <formula>$Z9="Reporte 1"</formula>
    </cfRule>
    <cfRule type="expression" dxfId="631" priority="10104">
      <formula>$Z9="Informe 10"</formula>
    </cfRule>
    <cfRule type="expression" dxfId="630" priority="10105">
      <formula>$Z9="Informe 9"</formula>
    </cfRule>
    <cfRule type="expression" dxfId="629" priority="10106">
      <formula>$Z9="Informe 8"</formula>
    </cfRule>
    <cfRule type="expression" dxfId="628" priority="10107">
      <formula>$Z9="Informe 7"</formula>
    </cfRule>
    <cfRule type="expression" dxfId="627" priority="10108">
      <formula>$Z9="Informe 6"</formula>
    </cfRule>
    <cfRule type="expression" dxfId="626" priority="10109">
      <formula>$Z9="Informe 5"</formula>
    </cfRule>
    <cfRule type="expression" dxfId="625" priority="10110">
      <formula>$Z9="Informe 4"</formula>
    </cfRule>
    <cfRule type="expression" dxfId="624" priority="10111">
      <formula>$Z9="Informe 3"</formula>
    </cfRule>
    <cfRule type="expression" dxfId="623" priority="10112">
      <formula>$Z9="Informe 2"</formula>
    </cfRule>
    <cfRule type="expression" dxfId="622" priority="10113">
      <formula>$Z9="Informe 1"</formula>
    </cfRule>
    <cfRule type="expression" dxfId="621" priority="10114">
      <formula>$Z9="Gráfico 10"</formula>
    </cfRule>
    <cfRule type="expression" dxfId="620" priority="10115">
      <formula>$Z9="Gráfico 25"</formula>
    </cfRule>
    <cfRule type="expression" dxfId="619" priority="10116">
      <formula>$Z9="Gráfico 24"</formula>
    </cfRule>
    <cfRule type="expression" dxfId="618" priority="10117">
      <formula>$Z9="Gráfico 23"</formula>
    </cfRule>
    <cfRule type="expression" dxfId="617" priority="10118">
      <formula>$Z9="Gráfico 22"</formula>
    </cfRule>
    <cfRule type="expression" dxfId="616" priority="10119">
      <formula>$Z9="Gráfico 21"</formula>
    </cfRule>
    <cfRule type="expression" dxfId="615" priority="10120">
      <formula>$Z9="Gráfico 20"</formula>
    </cfRule>
    <cfRule type="expression" dxfId="614" priority="10121">
      <formula>$Z9="Gráfico 18"</formula>
    </cfRule>
    <cfRule type="expression" dxfId="613" priority="10122">
      <formula>$Z9="Gráfico 19"</formula>
    </cfRule>
    <cfRule type="expression" dxfId="612" priority="10123">
      <formula>$Z9="Gráfico 17"</formula>
    </cfRule>
    <cfRule type="expression" dxfId="611" priority="10124">
      <formula>$Z9="Gráfico 16"</formula>
    </cfRule>
    <cfRule type="expression" dxfId="610" priority="10125">
      <formula>$Z9="Gráfico 15"</formula>
    </cfRule>
    <cfRule type="expression" dxfId="609" priority="10126">
      <formula>$Z9="Gráfico 14"</formula>
    </cfRule>
    <cfRule type="expression" dxfId="608" priority="10127">
      <formula>$Z9="Gráfico 12"</formula>
    </cfRule>
    <cfRule type="expression" dxfId="607" priority="10128">
      <formula>$Z9="Gráfico 13"</formula>
    </cfRule>
    <cfRule type="expression" dxfId="606" priority="10129">
      <formula>$Z9="Gráfico 11"</formula>
    </cfRule>
    <cfRule type="expression" dxfId="605" priority="10130">
      <formula>$Z9="Gráfico 9"</formula>
    </cfRule>
    <cfRule type="expression" dxfId="604" priority="10131">
      <formula>$Z9="Gráfico 8"</formula>
    </cfRule>
    <cfRule type="expression" dxfId="603" priority="10132">
      <formula>$Z9="Gráfico 7"</formula>
    </cfRule>
    <cfRule type="expression" dxfId="602" priority="10133">
      <formula>$Z9="Gráfico 6"</formula>
    </cfRule>
    <cfRule type="expression" dxfId="601" priority="10134">
      <formula>$Z9="Gráfico 4"</formula>
    </cfRule>
    <cfRule type="expression" dxfId="600" priority="10135">
      <formula>$Z9="Gráfico 3"</formula>
    </cfRule>
    <cfRule type="expression" dxfId="599" priority="10136">
      <formula>$Z9="Gráfico 2"</formula>
    </cfRule>
    <cfRule type="expression" dxfId="598" priority="10137">
      <formula>$Z9="Gráfico 1"</formula>
    </cfRule>
    <cfRule type="expression" dxfId="597" priority="10138">
      <formula>$Z9="Gráfico 5"</formula>
    </cfRule>
  </conditionalFormatting>
  <conditionalFormatting sqref="S10">
    <cfRule type="expression" dxfId="596" priority="10065">
      <formula>$Z10="Reporte 2"</formula>
    </cfRule>
    <cfRule type="expression" dxfId="595" priority="10066">
      <formula>$Z10="Reporte 1"</formula>
    </cfRule>
    <cfRule type="expression" dxfId="594" priority="10067">
      <formula>$Z10="Informe 10"</formula>
    </cfRule>
    <cfRule type="expression" dxfId="593" priority="10068">
      <formula>$Z10="Informe 9"</formula>
    </cfRule>
    <cfRule type="expression" dxfId="592" priority="10069">
      <formula>$Z10="Informe 8"</formula>
    </cfRule>
    <cfRule type="expression" dxfId="591" priority="10070">
      <formula>$Z10="Informe 7"</formula>
    </cfRule>
    <cfRule type="expression" dxfId="590" priority="10071">
      <formula>$Z10="Informe 6"</formula>
    </cfRule>
    <cfRule type="expression" dxfId="589" priority="10072">
      <formula>$Z10="Informe 5"</formula>
    </cfRule>
    <cfRule type="expression" dxfId="588" priority="10073">
      <formula>$Z10="Informe 4"</formula>
    </cfRule>
    <cfRule type="expression" dxfId="587" priority="10074">
      <formula>$Z10="Informe 3"</formula>
    </cfRule>
    <cfRule type="expression" dxfId="586" priority="10075">
      <formula>$Z10="Informe 2"</formula>
    </cfRule>
    <cfRule type="expression" dxfId="585" priority="10076">
      <formula>$Z10="Informe 1"</formula>
    </cfRule>
    <cfRule type="expression" dxfId="584" priority="10077">
      <formula>$Z10="Gráfico 10"</formula>
    </cfRule>
    <cfRule type="expression" dxfId="583" priority="10078">
      <formula>$Z10="Gráfico 25"</formula>
    </cfRule>
    <cfRule type="expression" dxfId="582" priority="10079">
      <formula>$Z10="Gráfico 24"</formula>
    </cfRule>
    <cfRule type="expression" dxfId="581" priority="10080">
      <formula>$Z10="Gráfico 23"</formula>
    </cfRule>
    <cfRule type="expression" dxfId="580" priority="10081">
      <formula>$Z10="Gráfico 22"</formula>
    </cfRule>
    <cfRule type="expression" dxfId="579" priority="10082">
      <formula>$Z10="Gráfico 21"</formula>
    </cfRule>
    <cfRule type="expression" dxfId="578" priority="10083">
      <formula>$Z10="Gráfico 20"</formula>
    </cfRule>
    <cfRule type="expression" dxfId="577" priority="10084">
      <formula>$Z10="Gráfico 18"</formula>
    </cfRule>
    <cfRule type="expression" dxfId="576" priority="10085">
      <formula>$Z10="Gráfico 19"</formula>
    </cfRule>
    <cfRule type="expression" dxfId="575" priority="10086">
      <formula>$Z10="Gráfico 17"</formula>
    </cfRule>
    <cfRule type="expression" dxfId="574" priority="10087">
      <formula>$Z10="Gráfico 16"</formula>
    </cfRule>
    <cfRule type="expression" dxfId="573" priority="10088">
      <formula>$Z10="Gráfico 15"</formula>
    </cfRule>
    <cfRule type="expression" dxfId="572" priority="10089">
      <formula>$Z10="Gráfico 14"</formula>
    </cfRule>
    <cfRule type="expression" dxfId="571" priority="10090">
      <formula>$Z10="Gráfico 12"</formula>
    </cfRule>
    <cfRule type="expression" dxfId="570" priority="10091">
      <formula>$Z10="Gráfico 13"</formula>
    </cfRule>
    <cfRule type="expression" dxfId="569" priority="10092">
      <formula>$Z10="Gráfico 11"</formula>
    </cfRule>
    <cfRule type="expression" dxfId="568" priority="10093">
      <formula>$Z10="Gráfico 9"</formula>
    </cfRule>
    <cfRule type="expression" dxfId="567" priority="10094">
      <formula>$Z10="Gráfico 8"</formula>
    </cfRule>
    <cfRule type="expression" dxfId="566" priority="10095">
      <formula>$Z10="Gráfico 7"</formula>
    </cfRule>
    <cfRule type="expression" dxfId="565" priority="10096">
      <formula>$Z10="Gráfico 6"</formula>
    </cfRule>
    <cfRule type="expression" dxfId="564" priority="10097">
      <formula>$Z10="Gráfico 4"</formula>
    </cfRule>
    <cfRule type="expression" dxfId="563" priority="10098">
      <formula>$Z10="Gráfico 3"</formula>
    </cfRule>
    <cfRule type="expression" dxfId="562" priority="10099">
      <formula>$Z10="Gráfico 2"</formula>
    </cfRule>
    <cfRule type="expression" dxfId="561" priority="10100">
      <formula>$Z10="Gráfico 1"</formula>
    </cfRule>
    <cfRule type="expression" dxfId="560" priority="10101">
      <formula>$Z10="Gráfico 5"</formula>
    </cfRule>
  </conditionalFormatting>
  <conditionalFormatting sqref="S11">
    <cfRule type="expression" dxfId="559" priority="10028">
      <formula>$Z11="Reporte 2"</formula>
    </cfRule>
    <cfRule type="expression" dxfId="558" priority="10029">
      <formula>$Z11="Reporte 1"</formula>
    </cfRule>
    <cfRule type="expression" dxfId="557" priority="10030">
      <formula>$Z11="Informe 10"</formula>
    </cfRule>
    <cfRule type="expression" dxfId="556" priority="10031">
      <formula>$Z11="Informe 9"</formula>
    </cfRule>
    <cfRule type="expression" dxfId="555" priority="10032">
      <formula>$Z11="Informe 8"</formula>
    </cfRule>
    <cfRule type="expression" dxfId="554" priority="10033">
      <formula>$Z11="Informe 7"</formula>
    </cfRule>
    <cfRule type="expression" dxfId="553" priority="10034">
      <formula>$Z11="Informe 6"</formula>
    </cfRule>
    <cfRule type="expression" dxfId="552" priority="10035">
      <formula>$Z11="Informe 5"</formula>
    </cfRule>
    <cfRule type="expression" dxfId="551" priority="10036">
      <formula>$Z11="Informe 4"</formula>
    </cfRule>
    <cfRule type="expression" dxfId="550" priority="10037">
      <formula>$Z11="Informe 3"</formula>
    </cfRule>
    <cfRule type="expression" dxfId="549" priority="10038">
      <formula>$Z11="Informe 2"</formula>
    </cfRule>
    <cfRule type="expression" dxfId="548" priority="10039">
      <formula>$Z11="Informe 1"</formula>
    </cfRule>
    <cfRule type="expression" dxfId="547" priority="10040">
      <formula>$Z11="Gráfico 10"</formula>
    </cfRule>
    <cfRule type="expression" dxfId="546" priority="10041">
      <formula>$Z11="Gráfico 25"</formula>
    </cfRule>
    <cfRule type="expression" dxfId="545" priority="10042">
      <formula>$Z11="Gráfico 24"</formula>
    </cfRule>
    <cfRule type="expression" dxfId="544" priority="10043">
      <formula>$Z11="Gráfico 23"</formula>
    </cfRule>
    <cfRule type="expression" dxfId="543" priority="10044">
      <formula>$Z11="Gráfico 22"</formula>
    </cfRule>
    <cfRule type="expression" dxfId="542" priority="10045">
      <formula>$Z11="Gráfico 21"</formula>
    </cfRule>
    <cfRule type="expression" dxfId="541" priority="10046">
      <formula>$Z11="Gráfico 20"</formula>
    </cfRule>
    <cfRule type="expression" dxfId="540" priority="10047">
      <formula>$Z11="Gráfico 18"</formula>
    </cfRule>
    <cfRule type="expression" dxfId="539" priority="10048">
      <formula>$Z11="Gráfico 19"</formula>
    </cfRule>
    <cfRule type="expression" dxfId="538" priority="10049">
      <formula>$Z11="Gráfico 17"</formula>
    </cfRule>
    <cfRule type="expression" dxfId="537" priority="10050">
      <formula>$Z11="Gráfico 16"</formula>
    </cfRule>
    <cfRule type="expression" dxfId="536" priority="10051">
      <formula>$Z11="Gráfico 15"</formula>
    </cfRule>
    <cfRule type="expression" dxfId="535" priority="10052">
      <formula>$Z11="Gráfico 14"</formula>
    </cfRule>
    <cfRule type="expression" dxfId="534" priority="10053">
      <formula>$Z11="Gráfico 12"</formula>
    </cfRule>
    <cfRule type="expression" dxfId="533" priority="10054">
      <formula>$Z11="Gráfico 13"</formula>
    </cfRule>
    <cfRule type="expression" dxfId="532" priority="10055">
      <formula>$Z11="Gráfico 11"</formula>
    </cfRule>
    <cfRule type="expression" dxfId="531" priority="10056">
      <formula>$Z11="Gráfico 9"</formula>
    </cfRule>
    <cfRule type="expression" dxfId="530" priority="10057">
      <formula>$Z11="Gráfico 8"</formula>
    </cfRule>
    <cfRule type="expression" dxfId="529" priority="10058">
      <formula>$Z11="Gráfico 7"</formula>
    </cfRule>
    <cfRule type="expression" dxfId="528" priority="10059">
      <formula>$Z11="Gráfico 6"</formula>
    </cfRule>
    <cfRule type="expression" dxfId="527" priority="10060">
      <formula>$Z11="Gráfico 4"</formula>
    </cfRule>
    <cfRule type="expression" dxfId="526" priority="10061">
      <formula>$Z11="Gráfico 3"</formula>
    </cfRule>
    <cfRule type="expression" dxfId="525" priority="10062">
      <formula>$Z11="Gráfico 2"</formula>
    </cfRule>
    <cfRule type="expression" dxfId="524" priority="10063">
      <formula>$Z11="Gráfico 1"</formula>
    </cfRule>
    <cfRule type="expression" dxfId="523" priority="10064">
      <formula>$Z11="Gráfico 5"</formula>
    </cfRule>
  </conditionalFormatting>
  <conditionalFormatting sqref="S12">
    <cfRule type="expression" dxfId="522" priority="9917">
      <formula>$Z12="Reporte 2"</formula>
    </cfRule>
    <cfRule type="expression" dxfId="521" priority="9918">
      <formula>$Z12="Reporte 1"</formula>
    </cfRule>
    <cfRule type="expression" dxfId="520" priority="9919">
      <formula>$Z12="Informe 10"</formula>
    </cfRule>
    <cfRule type="expression" dxfId="519" priority="9920">
      <formula>$Z12="Informe 9"</formula>
    </cfRule>
    <cfRule type="expression" dxfId="518" priority="9921">
      <formula>$Z12="Informe 8"</formula>
    </cfRule>
    <cfRule type="expression" dxfId="517" priority="9922">
      <formula>$Z12="Informe 7"</formula>
    </cfRule>
    <cfRule type="expression" dxfId="516" priority="9923">
      <formula>$Z12="Informe 6"</formula>
    </cfRule>
    <cfRule type="expression" dxfId="515" priority="9924">
      <formula>$Z12="Informe 5"</formula>
    </cfRule>
    <cfRule type="expression" dxfId="514" priority="9925">
      <formula>$Z12="Informe 4"</formula>
    </cfRule>
    <cfRule type="expression" dxfId="513" priority="9926">
      <formula>$Z12="Informe 3"</formula>
    </cfRule>
    <cfRule type="expression" dxfId="512" priority="9927">
      <formula>$Z12="Informe 2"</formula>
    </cfRule>
    <cfRule type="expression" dxfId="511" priority="9928">
      <formula>$Z12="Informe 1"</formula>
    </cfRule>
    <cfRule type="expression" dxfId="510" priority="9929">
      <formula>$Z12="Gráfico 10"</formula>
    </cfRule>
    <cfRule type="expression" dxfId="509" priority="9930">
      <formula>$Z12="Gráfico 25"</formula>
    </cfRule>
    <cfRule type="expression" dxfId="508" priority="9931">
      <formula>$Z12="Gráfico 24"</formula>
    </cfRule>
    <cfRule type="expression" dxfId="507" priority="9932">
      <formula>$Z12="Gráfico 23"</formula>
    </cfRule>
    <cfRule type="expression" dxfId="506" priority="9933">
      <formula>$Z12="Gráfico 22"</formula>
    </cfRule>
    <cfRule type="expression" dxfId="505" priority="9934">
      <formula>$Z12="Gráfico 21"</formula>
    </cfRule>
    <cfRule type="expression" dxfId="504" priority="9935">
      <formula>$Z12="Gráfico 20"</formula>
    </cfRule>
    <cfRule type="expression" dxfId="503" priority="9936">
      <formula>$Z12="Gráfico 18"</formula>
    </cfRule>
    <cfRule type="expression" dxfId="502" priority="9937">
      <formula>$Z12="Gráfico 19"</formula>
    </cfRule>
    <cfRule type="expression" dxfId="501" priority="9938">
      <formula>$Z12="Gráfico 17"</formula>
    </cfRule>
    <cfRule type="expression" dxfId="500" priority="9939">
      <formula>$Z12="Gráfico 16"</formula>
    </cfRule>
    <cfRule type="expression" dxfId="499" priority="9940">
      <formula>$Z12="Gráfico 15"</formula>
    </cfRule>
    <cfRule type="expression" dxfId="498" priority="9941">
      <formula>$Z12="Gráfico 14"</formula>
    </cfRule>
    <cfRule type="expression" dxfId="497" priority="9942">
      <formula>$Z12="Gráfico 12"</formula>
    </cfRule>
    <cfRule type="expression" dxfId="496" priority="9943">
      <formula>$Z12="Gráfico 13"</formula>
    </cfRule>
    <cfRule type="expression" dxfId="495" priority="9944">
      <formula>$Z12="Gráfico 11"</formula>
    </cfRule>
    <cfRule type="expression" dxfId="494" priority="9945">
      <formula>$Z12="Gráfico 9"</formula>
    </cfRule>
    <cfRule type="expression" dxfId="493" priority="9946">
      <formula>$Z12="Gráfico 8"</formula>
    </cfRule>
    <cfRule type="expression" dxfId="492" priority="9947">
      <formula>$Z12="Gráfico 7"</formula>
    </cfRule>
    <cfRule type="expression" dxfId="491" priority="9948">
      <formula>$Z12="Gráfico 6"</formula>
    </cfRule>
    <cfRule type="expression" dxfId="490" priority="9949">
      <formula>$Z12="Gráfico 4"</formula>
    </cfRule>
    <cfRule type="expression" dxfId="489" priority="9950">
      <formula>$Z12="Gráfico 3"</formula>
    </cfRule>
    <cfRule type="expression" dxfId="488" priority="9951">
      <formula>$Z12="Gráfico 2"</formula>
    </cfRule>
    <cfRule type="expression" dxfId="487" priority="9952">
      <formula>$Z12="Gráfico 1"</formula>
    </cfRule>
    <cfRule type="expression" dxfId="486" priority="9953">
      <formula>$Z12="Gráfico 5"</formula>
    </cfRule>
  </conditionalFormatting>
  <conditionalFormatting sqref="S14">
    <cfRule type="expression" dxfId="485" priority="9880">
      <formula>$Z14="Reporte 2"</formula>
    </cfRule>
    <cfRule type="expression" dxfId="484" priority="9881">
      <formula>$Z14="Reporte 1"</formula>
    </cfRule>
    <cfRule type="expression" dxfId="483" priority="9882">
      <formula>$Z14="Informe 10"</formula>
    </cfRule>
    <cfRule type="expression" dxfId="482" priority="9883">
      <formula>$Z14="Informe 9"</formula>
    </cfRule>
    <cfRule type="expression" dxfId="481" priority="9884">
      <formula>$Z14="Informe 8"</formula>
    </cfRule>
    <cfRule type="expression" dxfId="480" priority="9885">
      <formula>$Z14="Informe 7"</formula>
    </cfRule>
    <cfRule type="expression" dxfId="479" priority="9886">
      <formula>$Z14="Informe 6"</formula>
    </cfRule>
    <cfRule type="expression" dxfId="478" priority="9887">
      <formula>$Z14="Informe 5"</formula>
    </cfRule>
    <cfRule type="expression" dxfId="477" priority="9888">
      <formula>$Z14="Informe 4"</formula>
    </cfRule>
    <cfRule type="expression" dxfId="476" priority="9889">
      <formula>$Z14="Informe 3"</formula>
    </cfRule>
    <cfRule type="expression" dxfId="475" priority="9890">
      <formula>$Z14="Informe 2"</formula>
    </cfRule>
    <cfRule type="expression" dxfId="474" priority="9891">
      <formula>$Z14="Informe 1"</formula>
    </cfRule>
    <cfRule type="expression" dxfId="473" priority="9892">
      <formula>$Z14="Gráfico 10"</formula>
    </cfRule>
    <cfRule type="expression" dxfId="472" priority="9893">
      <formula>$Z14="Gráfico 25"</formula>
    </cfRule>
    <cfRule type="expression" dxfId="471" priority="9894">
      <formula>$Z14="Gráfico 24"</formula>
    </cfRule>
    <cfRule type="expression" dxfId="470" priority="9895">
      <formula>$Z14="Gráfico 23"</formula>
    </cfRule>
    <cfRule type="expression" dxfId="469" priority="9896">
      <formula>$Z14="Gráfico 22"</formula>
    </cfRule>
    <cfRule type="expression" dxfId="468" priority="9897">
      <formula>$Z14="Gráfico 21"</formula>
    </cfRule>
    <cfRule type="expression" dxfId="467" priority="9898">
      <formula>$Z14="Gráfico 20"</formula>
    </cfRule>
    <cfRule type="expression" dxfId="466" priority="9899">
      <formula>$Z14="Gráfico 18"</formula>
    </cfRule>
    <cfRule type="expression" dxfId="465" priority="9900">
      <formula>$Z14="Gráfico 19"</formula>
    </cfRule>
    <cfRule type="expression" dxfId="464" priority="9901">
      <formula>$Z14="Gráfico 17"</formula>
    </cfRule>
    <cfRule type="expression" dxfId="463" priority="9902">
      <formula>$Z14="Gráfico 16"</formula>
    </cfRule>
    <cfRule type="expression" dxfId="462" priority="9903">
      <formula>$Z14="Gráfico 15"</formula>
    </cfRule>
    <cfRule type="expression" dxfId="461" priority="9904">
      <formula>$Z14="Gráfico 14"</formula>
    </cfRule>
    <cfRule type="expression" dxfId="460" priority="9905">
      <formula>$Z14="Gráfico 12"</formula>
    </cfRule>
    <cfRule type="expression" dxfId="459" priority="9906">
      <formula>$Z14="Gráfico 13"</formula>
    </cfRule>
    <cfRule type="expression" dxfId="458" priority="9907">
      <formula>$Z14="Gráfico 11"</formula>
    </cfRule>
    <cfRule type="expression" dxfId="457" priority="9908">
      <formula>$Z14="Gráfico 9"</formula>
    </cfRule>
    <cfRule type="expression" dxfId="456" priority="9909">
      <formula>$Z14="Gráfico 8"</formula>
    </cfRule>
    <cfRule type="expression" dxfId="455" priority="9910">
      <formula>$Z14="Gráfico 7"</formula>
    </cfRule>
    <cfRule type="expression" dxfId="454" priority="9911">
      <formula>$Z14="Gráfico 6"</formula>
    </cfRule>
    <cfRule type="expression" dxfId="453" priority="9912">
      <formula>$Z14="Gráfico 4"</formula>
    </cfRule>
    <cfRule type="expression" dxfId="452" priority="9913">
      <formula>$Z14="Gráfico 3"</formula>
    </cfRule>
    <cfRule type="expression" dxfId="451" priority="9914">
      <formula>$Z14="Gráfico 2"</formula>
    </cfRule>
    <cfRule type="expression" dxfId="450" priority="9915">
      <formula>$Z14="Gráfico 1"</formula>
    </cfRule>
    <cfRule type="expression" dxfId="449" priority="9916">
      <formula>$Z14="Gráfico 5"</formula>
    </cfRule>
  </conditionalFormatting>
  <conditionalFormatting sqref="M4:M25">
    <cfRule type="expression" dxfId="448" priority="630">
      <formula>$W4="Reporte 2"</formula>
    </cfRule>
    <cfRule type="expression" dxfId="447" priority="631">
      <formula>$W4="Reporte 1"</formula>
    </cfRule>
    <cfRule type="expression" dxfId="446" priority="632">
      <formula>$W4="Informe 10"</formula>
    </cfRule>
    <cfRule type="expression" dxfId="445" priority="633">
      <formula>$W4="Informe 9"</formula>
    </cfRule>
    <cfRule type="expression" dxfId="444" priority="634">
      <formula>$W4="Informe 8"</formula>
    </cfRule>
    <cfRule type="expression" dxfId="443" priority="635">
      <formula>$W4="Informe 7"</formula>
    </cfRule>
    <cfRule type="expression" dxfId="442" priority="636">
      <formula>$W4="Informe 6"</formula>
    </cfRule>
    <cfRule type="expression" dxfId="441" priority="637">
      <formula>$W4="Informe 5"</formula>
    </cfRule>
    <cfRule type="expression" dxfId="440" priority="638">
      <formula>$W4="Informe 4"</formula>
    </cfRule>
    <cfRule type="expression" dxfId="439" priority="639">
      <formula>$W4="Informe 3"</formula>
    </cfRule>
    <cfRule type="expression" dxfId="438" priority="640">
      <formula>$W4="Informe 2"</formula>
    </cfRule>
    <cfRule type="expression" dxfId="437" priority="641">
      <formula>$W4="Informe 1"</formula>
    </cfRule>
    <cfRule type="expression" dxfId="436" priority="642">
      <formula>$W4="Gráfico 10"</formula>
    </cfRule>
    <cfRule type="expression" dxfId="435" priority="643">
      <formula>$W4="Gráfico 25"</formula>
    </cfRule>
    <cfRule type="expression" dxfId="434" priority="644">
      <formula>$W4="Gráfico 24"</formula>
    </cfRule>
    <cfRule type="expression" dxfId="433" priority="645">
      <formula>$W4="Gráfico 23"</formula>
    </cfRule>
    <cfRule type="expression" dxfId="432" priority="646">
      <formula>$W4="Gráfico 22"</formula>
    </cfRule>
    <cfRule type="expression" dxfId="431" priority="647">
      <formula>$W4="Gráfico 21"</formula>
    </cfRule>
    <cfRule type="expression" dxfId="430" priority="648">
      <formula>$W4="Gráfico 20"</formula>
    </cfRule>
    <cfRule type="expression" dxfId="429" priority="649">
      <formula>$W4="Gráfico 18"</formula>
    </cfRule>
    <cfRule type="expression" dxfId="428" priority="650">
      <formula>$W4="Gráfico 19"</formula>
    </cfRule>
    <cfRule type="expression" dxfId="427" priority="651">
      <formula>$W4="Gráfico 17"</formula>
    </cfRule>
    <cfRule type="expression" dxfId="426" priority="652">
      <formula>$W4="Gráfico 16"</formula>
    </cfRule>
    <cfRule type="expression" dxfId="425" priority="653">
      <formula>$W4="Gráfico 15"</formula>
    </cfRule>
    <cfRule type="expression" dxfId="424" priority="654">
      <formula>$W4="Gráfico 14"</formula>
    </cfRule>
    <cfRule type="expression" dxfId="423" priority="655">
      <formula>$W4="Gráfico 12"</formula>
    </cfRule>
    <cfRule type="expression" dxfId="422" priority="656">
      <formula>$W4="Gráfico 13"</formula>
    </cfRule>
    <cfRule type="expression" dxfId="421" priority="657">
      <formula>$W4="Gráfico 11"</formula>
    </cfRule>
    <cfRule type="expression" dxfId="420" priority="658">
      <formula>$W4="Gráfico 9"</formula>
    </cfRule>
    <cfRule type="expression" dxfId="419" priority="659">
      <formula>$W4="Gráfico 8"</formula>
    </cfRule>
    <cfRule type="expression" dxfId="418" priority="660">
      <formula>$W4="Gráfico 7"</formula>
    </cfRule>
    <cfRule type="expression" dxfId="417" priority="661">
      <formula>$W4="Gráfico 6"</formula>
    </cfRule>
    <cfRule type="expression" dxfId="416" priority="662">
      <formula>$W4="Gráfico 4"</formula>
    </cfRule>
    <cfRule type="expression" dxfId="415" priority="663">
      <formula>$W4="Gráfico 3"</formula>
    </cfRule>
    <cfRule type="expression" dxfId="414" priority="664">
      <formula>$W4="Gráfico 2"</formula>
    </cfRule>
    <cfRule type="expression" dxfId="413" priority="665">
      <formula>$W4="Gráfico 1"</formula>
    </cfRule>
    <cfRule type="expression" dxfId="412" priority="666">
      <formula>$W4="Gráfico 5"</formula>
    </cfRule>
  </conditionalFormatting>
  <conditionalFormatting sqref="S24">
    <cfRule type="expression" dxfId="411" priority="593">
      <formula>$Z24="Reporte 2"</formula>
    </cfRule>
    <cfRule type="expression" dxfId="410" priority="594">
      <formula>$Z24="Reporte 1"</formula>
    </cfRule>
    <cfRule type="expression" dxfId="409" priority="595">
      <formula>$Z24="Informe 10"</formula>
    </cfRule>
    <cfRule type="expression" dxfId="408" priority="596">
      <formula>$Z24="Informe 9"</formula>
    </cfRule>
    <cfRule type="expression" dxfId="407" priority="597">
      <formula>$Z24="Informe 8"</formula>
    </cfRule>
    <cfRule type="expression" dxfId="406" priority="598">
      <formula>$Z24="Informe 7"</formula>
    </cfRule>
    <cfRule type="expression" dxfId="405" priority="599">
      <formula>$Z24="Informe 6"</formula>
    </cfRule>
    <cfRule type="expression" dxfId="404" priority="600">
      <formula>$Z24="Informe 5"</formula>
    </cfRule>
    <cfRule type="expression" dxfId="403" priority="601">
      <formula>$Z24="Informe 4"</formula>
    </cfRule>
    <cfRule type="expression" dxfId="402" priority="602">
      <formula>$Z24="Informe 3"</formula>
    </cfRule>
    <cfRule type="expression" dxfId="401" priority="603">
      <formula>$Z24="Informe 2"</formula>
    </cfRule>
    <cfRule type="expression" dxfId="400" priority="604">
      <formula>$Z24="Informe 1"</formula>
    </cfRule>
    <cfRule type="expression" dxfId="399" priority="605">
      <formula>$Z24="Gráfico 10"</formula>
    </cfRule>
    <cfRule type="expression" dxfId="398" priority="606">
      <formula>$Z24="Gráfico 25"</formula>
    </cfRule>
    <cfRule type="expression" dxfId="397" priority="607">
      <formula>$Z24="Gráfico 24"</formula>
    </cfRule>
    <cfRule type="expression" dxfId="396" priority="608">
      <formula>$Z24="Gráfico 23"</formula>
    </cfRule>
    <cfRule type="expression" dxfId="395" priority="609">
      <formula>$Z24="Gráfico 22"</formula>
    </cfRule>
    <cfRule type="expression" dxfId="394" priority="610">
      <formula>$Z24="Gráfico 21"</formula>
    </cfRule>
    <cfRule type="expression" dxfId="393" priority="611">
      <formula>$Z24="Gráfico 20"</formula>
    </cfRule>
    <cfRule type="expression" dxfId="392" priority="612">
      <formula>$Z24="Gráfico 18"</formula>
    </cfRule>
    <cfRule type="expression" dxfId="391" priority="613">
      <formula>$Z24="Gráfico 19"</formula>
    </cfRule>
    <cfRule type="expression" dxfId="390" priority="614">
      <formula>$Z24="Gráfico 17"</formula>
    </cfRule>
    <cfRule type="expression" dxfId="389" priority="615">
      <formula>$Z24="Gráfico 16"</formula>
    </cfRule>
    <cfRule type="expression" dxfId="388" priority="616">
      <formula>$Z24="Gráfico 15"</formula>
    </cfRule>
    <cfRule type="expression" dxfId="387" priority="617">
      <formula>$Z24="Gráfico 14"</formula>
    </cfRule>
    <cfRule type="expression" dxfId="386" priority="618">
      <formula>$Z24="Gráfico 12"</formula>
    </cfRule>
    <cfRule type="expression" dxfId="385" priority="619">
      <formula>$Z24="Gráfico 13"</formula>
    </cfRule>
    <cfRule type="expression" dxfId="384" priority="620">
      <formula>$Z24="Gráfico 11"</formula>
    </cfRule>
    <cfRule type="expression" dxfId="383" priority="621">
      <formula>$Z24="Gráfico 9"</formula>
    </cfRule>
    <cfRule type="expression" dxfId="382" priority="622">
      <formula>$Z24="Gráfico 8"</formula>
    </cfRule>
    <cfRule type="expression" dxfId="381" priority="623">
      <formula>$Z24="Gráfico 7"</formula>
    </cfRule>
    <cfRule type="expression" dxfId="380" priority="624">
      <formula>$Z24="Gráfico 6"</formula>
    </cfRule>
    <cfRule type="expression" dxfId="379" priority="625">
      <formula>$Z24="Gráfico 4"</formula>
    </cfRule>
    <cfRule type="expression" dxfId="378" priority="626">
      <formula>$Z24="Gráfico 3"</formula>
    </cfRule>
    <cfRule type="expression" dxfId="377" priority="627">
      <formula>$Z24="Gráfico 2"</formula>
    </cfRule>
    <cfRule type="expression" dxfId="376" priority="628">
      <formula>$Z24="Gráfico 1"</formula>
    </cfRule>
    <cfRule type="expression" dxfId="375" priority="629">
      <formula>$Z24="Gráfico 5"</formula>
    </cfRule>
  </conditionalFormatting>
  <conditionalFormatting sqref="S15:T15">
    <cfRule type="expression" dxfId="374" priority="556">
      <formula>$Z15="Reporte 2"</formula>
    </cfRule>
    <cfRule type="expression" dxfId="373" priority="557">
      <formula>$Z15="Reporte 1"</formula>
    </cfRule>
    <cfRule type="expression" dxfId="372" priority="558">
      <formula>$Z15="Informe 10"</formula>
    </cfRule>
    <cfRule type="expression" dxfId="371" priority="559">
      <formula>$Z15="Informe 9"</formula>
    </cfRule>
    <cfRule type="expression" dxfId="370" priority="560">
      <formula>$Z15="Informe 8"</formula>
    </cfRule>
    <cfRule type="expression" dxfId="369" priority="561">
      <formula>$Z15="Informe 7"</formula>
    </cfRule>
    <cfRule type="expression" dxfId="368" priority="562">
      <formula>$Z15="Informe 6"</formula>
    </cfRule>
    <cfRule type="expression" dxfId="367" priority="563">
      <formula>$Z15="Informe 5"</formula>
    </cfRule>
    <cfRule type="expression" dxfId="366" priority="564">
      <formula>$Z15="Informe 4"</formula>
    </cfRule>
    <cfRule type="expression" dxfId="365" priority="565">
      <formula>$Z15="Informe 3"</formula>
    </cfRule>
    <cfRule type="expression" dxfId="364" priority="566">
      <formula>$Z15="Informe 2"</formula>
    </cfRule>
    <cfRule type="expression" dxfId="363" priority="567">
      <formula>$Z15="Informe 1"</formula>
    </cfRule>
    <cfRule type="expression" dxfId="362" priority="568">
      <formula>$Z15="Gráfico 10"</formula>
    </cfRule>
    <cfRule type="expression" dxfId="361" priority="569">
      <formula>$Z15="Gráfico 25"</formula>
    </cfRule>
    <cfRule type="expression" dxfId="360" priority="570">
      <formula>$Z15="Gráfico 24"</formula>
    </cfRule>
    <cfRule type="expression" dxfId="359" priority="571">
      <formula>$Z15="Gráfico 23"</formula>
    </cfRule>
    <cfRule type="expression" dxfId="358" priority="572">
      <formula>$Z15="Gráfico 22"</formula>
    </cfRule>
    <cfRule type="expression" dxfId="357" priority="573">
      <formula>$Z15="Gráfico 21"</formula>
    </cfRule>
    <cfRule type="expression" dxfId="356" priority="574">
      <formula>$Z15="Gráfico 20"</formula>
    </cfRule>
    <cfRule type="expression" dxfId="355" priority="575">
      <formula>$Z15="Gráfico 18"</formula>
    </cfRule>
    <cfRule type="expression" dxfId="354" priority="576">
      <formula>$Z15="Gráfico 19"</formula>
    </cfRule>
    <cfRule type="expression" dxfId="353" priority="577">
      <formula>$Z15="Gráfico 17"</formula>
    </cfRule>
    <cfRule type="expression" dxfId="352" priority="578">
      <formula>$Z15="Gráfico 16"</formula>
    </cfRule>
    <cfRule type="expression" dxfId="351" priority="579">
      <formula>$Z15="Gráfico 15"</formula>
    </cfRule>
    <cfRule type="expression" dxfId="350" priority="580">
      <formula>$Z15="Gráfico 14"</formula>
    </cfRule>
    <cfRule type="expression" dxfId="349" priority="581">
      <formula>$Z15="Gráfico 12"</formula>
    </cfRule>
    <cfRule type="expression" dxfId="348" priority="582">
      <formula>$Z15="Gráfico 13"</formula>
    </cfRule>
    <cfRule type="expression" dxfId="347" priority="583">
      <formula>$Z15="Gráfico 11"</formula>
    </cfRule>
    <cfRule type="expression" dxfId="346" priority="584">
      <formula>$Z15="Gráfico 9"</formula>
    </cfRule>
    <cfRule type="expression" dxfId="345" priority="585">
      <formula>$Z15="Gráfico 8"</formula>
    </cfRule>
    <cfRule type="expression" dxfId="344" priority="586">
      <formula>$Z15="Gráfico 7"</formula>
    </cfRule>
    <cfRule type="expression" dxfId="343" priority="587">
      <formula>$Z15="Gráfico 6"</formula>
    </cfRule>
    <cfRule type="expression" dxfId="342" priority="588">
      <formula>$Z15="Gráfico 4"</formula>
    </cfRule>
    <cfRule type="expression" dxfId="341" priority="589">
      <formula>$Z15="Gráfico 3"</formula>
    </cfRule>
    <cfRule type="expression" dxfId="340" priority="590">
      <formula>$Z15="Gráfico 2"</formula>
    </cfRule>
    <cfRule type="expression" dxfId="339" priority="591">
      <formula>$Z15="Gráfico 1"</formula>
    </cfRule>
    <cfRule type="expression" dxfId="338" priority="592">
      <formula>$Z15="Gráfico 5"</formula>
    </cfRule>
  </conditionalFormatting>
  <conditionalFormatting sqref="S16">
    <cfRule type="expression" dxfId="337" priority="482">
      <formula>$Z16="Reporte 2"</formula>
    </cfRule>
    <cfRule type="expression" dxfId="336" priority="483">
      <formula>$Z16="Reporte 1"</formula>
    </cfRule>
    <cfRule type="expression" dxfId="335" priority="484">
      <formula>$Z16="Informe 10"</formula>
    </cfRule>
    <cfRule type="expression" dxfId="334" priority="485">
      <formula>$Z16="Informe 9"</formula>
    </cfRule>
    <cfRule type="expression" dxfId="333" priority="486">
      <formula>$Z16="Informe 8"</formula>
    </cfRule>
    <cfRule type="expression" dxfId="332" priority="487">
      <formula>$Z16="Informe 7"</formula>
    </cfRule>
    <cfRule type="expression" dxfId="331" priority="488">
      <formula>$Z16="Informe 6"</formula>
    </cfRule>
    <cfRule type="expression" dxfId="330" priority="489">
      <formula>$Z16="Informe 5"</formula>
    </cfRule>
    <cfRule type="expression" dxfId="329" priority="490">
      <formula>$Z16="Informe 4"</formula>
    </cfRule>
    <cfRule type="expression" dxfId="328" priority="491">
      <formula>$Z16="Informe 3"</formula>
    </cfRule>
    <cfRule type="expression" dxfId="327" priority="492">
      <formula>$Z16="Informe 2"</formula>
    </cfRule>
    <cfRule type="expression" dxfId="326" priority="493">
      <formula>$Z16="Informe 1"</formula>
    </cfRule>
    <cfRule type="expression" dxfId="325" priority="494">
      <formula>$Z16="Gráfico 10"</formula>
    </cfRule>
    <cfRule type="expression" dxfId="324" priority="495">
      <formula>$Z16="Gráfico 25"</formula>
    </cfRule>
    <cfRule type="expression" dxfId="323" priority="496">
      <formula>$Z16="Gráfico 24"</formula>
    </cfRule>
    <cfRule type="expression" dxfId="322" priority="497">
      <formula>$Z16="Gráfico 23"</formula>
    </cfRule>
    <cfRule type="expression" dxfId="321" priority="498">
      <formula>$Z16="Gráfico 22"</formula>
    </cfRule>
    <cfRule type="expression" dxfId="320" priority="499">
      <formula>$Z16="Gráfico 21"</formula>
    </cfRule>
    <cfRule type="expression" dxfId="319" priority="500">
      <formula>$Z16="Gráfico 20"</formula>
    </cfRule>
    <cfRule type="expression" dxfId="318" priority="501">
      <formula>$Z16="Gráfico 18"</formula>
    </cfRule>
    <cfRule type="expression" dxfId="317" priority="502">
      <formula>$Z16="Gráfico 19"</formula>
    </cfRule>
    <cfRule type="expression" dxfId="316" priority="503">
      <formula>$Z16="Gráfico 17"</formula>
    </cfRule>
    <cfRule type="expression" dxfId="315" priority="504">
      <formula>$Z16="Gráfico 16"</formula>
    </cfRule>
    <cfRule type="expression" dxfId="314" priority="505">
      <formula>$Z16="Gráfico 15"</formula>
    </cfRule>
    <cfRule type="expression" dxfId="313" priority="506">
      <formula>$Z16="Gráfico 14"</formula>
    </cfRule>
    <cfRule type="expression" dxfId="312" priority="507">
      <formula>$Z16="Gráfico 12"</formula>
    </cfRule>
    <cfRule type="expression" dxfId="311" priority="508">
      <formula>$Z16="Gráfico 13"</formula>
    </cfRule>
    <cfRule type="expression" dxfId="310" priority="509">
      <formula>$Z16="Gráfico 11"</formula>
    </cfRule>
    <cfRule type="expression" dxfId="309" priority="510">
      <formula>$Z16="Gráfico 9"</formula>
    </cfRule>
    <cfRule type="expression" dxfId="308" priority="511">
      <formula>$Z16="Gráfico 8"</formula>
    </cfRule>
    <cfRule type="expression" dxfId="307" priority="512">
      <formula>$Z16="Gráfico 7"</formula>
    </cfRule>
    <cfRule type="expression" dxfId="306" priority="513">
      <formula>$Z16="Gráfico 6"</formula>
    </cfRule>
    <cfRule type="expression" dxfId="305" priority="514">
      <formula>$Z16="Gráfico 4"</formula>
    </cfRule>
    <cfRule type="expression" dxfId="304" priority="515">
      <formula>$Z16="Gráfico 3"</formula>
    </cfRule>
    <cfRule type="expression" dxfId="303" priority="516">
      <formula>$Z16="Gráfico 2"</formula>
    </cfRule>
    <cfRule type="expression" dxfId="302" priority="517">
      <formula>$Z16="Gráfico 1"</formula>
    </cfRule>
    <cfRule type="expression" dxfId="301" priority="518">
      <formula>$Z16="Gráfico 5"</formula>
    </cfRule>
  </conditionalFormatting>
  <conditionalFormatting sqref="S17">
    <cfRule type="expression" dxfId="300" priority="445">
      <formula>$Z17="Reporte 2"</formula>
    </cfRule>
    <cfRule type="expression" dxfId="299" priority="446">
      <formula>$Z17="Reporte 1"</formula>
    </cfRule>
    <cfRule type="expression" dxfId="298" priority="447">
      <formula>$Z17="Informe 10"</formula>
    </cfRule>
    <cfRule type="expression" dxfId="297" priority="448">
      <formula>$Z17="Informe 9"</formula>
    </cfRule>
    <cfRule type="expression" dxfId="296" priority="449">
      <formula>$Z17="Informe 8"</formula>
    </cfRule>
    <cfRule type="expression" dxfId="295" priority="450">
      <formula>$Z17="Informe 7"</formula>
    </cfRule>
    <cfRule type="expression" dxfId="294" priority="451">
      <formula>$Z17="Informe 6"</formula>
    </cfRule>
    <cfRule type="expression" dxfId="293" priority="452">
      <formula>$Z17="Informe 5"</formula>
    </cfRule>
    <cfRule type="expression" dxfId="292" priority="453">
      <formula>$Z17="Informe 4"</formula>
    </cfRule>
    <cfRule type="expression" dxfId="291" priority="454">
      <formula>$Z17="Informe 3"</formula>
    </cfRule>
    <cfRule type="expression" dxfId="290" priority="455">
      <formula>$Z17="Informe 2"</formula>
    </cfRule>
    <cfRule type="expression" dxfId="289" priority="456">
      <formula>$Z17="Informe 1"</formula>
    </cfRule>
    <cfRule type="expression" dxfId="288" priority="457">
      <formula>$Z17="Gráfico 10"</formula>
    </cfRule>
    <cfRule type="expression" dxfId="287" priority="458">
      <formula>$Z17="Gráfico 25"</formula>
    </cfRule>
    <cfRule type="expression" dxfId="286" priority="459">
      <formula>$Z17="Gráfico 24"</formula>
    </cfRule>
    <cfRule type="expression" dxfId="285" priority="460">
      <formula>$Z17="Gráfico 23"</formula>
    </cfRule>
    <cfRule type="expression" dxfId="284" priority="461">
      <formula>$Z17="Gráfico 22"</formula>
    </cfRule>
    <cfRule type="expression" dxfId="283" priority="462">
      <formula>$Z17="Gráfico 21"</formula>
    </cfRule>
    <cfRule type="expression" dxfId="282" priority="463">
      <formula>$Z17="Gráfico 20"</formula>
    </cfRule>
    <cfRule type="expression" dxfId="281" priority="464">
      <formula>$Z17="Gráfico 18"</formula>
    </cfRule>
    <cfRule type="expression" dxfId="280" priority="465">
      <formula>$Z17="Gráfico 19"</formula>
    </cfRule>
    <cfRule type="expression" dxfId="279" priority="466">
      <formula>$Z17="Gráfico 17"</formula>
    </cfRule>
    <cfRule type="expression" dxfId="278" priority="467">
      <formula>$Z17="Gráfico 16"</formula>
    </cfRule>
    <cfRule type="expression" dxfId="277" priority="468">
      <formula>$Z17="Gráfico 15"</formula>
    </cfRule>
    <cfRule type="expression" dxfId="276" priority="469">
      <formula>$Z17="Gráfico 14"</formula>
    </cfRule>
    <cfRule type="expression" dxfId="275" priority="470">
      <formula>$Z17="Gráfico 12"</formula>
    </cfRule>
    <cfRule type="expression" dxfId="274" priority="471">
      <formula>$Z17="Gráfico 13"</formula>
    </cfRule>
    <cfRule type="expression" dxfId="273" priority="472">
      <formula>$Z17="Gráfico 11"</formula>
    </cfRule>
    <cfRule type="expression" dxfId="272" priority="473">
      <formula>$Z17="Gráfico 9"</formula>
    </cfRule>
    <cfRule type="expression" dxfId="271" priority="474">
      <formula>$Z17="Gráfico 8"</formula>
    </cfRule>
    <cfRule type="expression" dxfId="270" priority="475">
      <formula>$Z17="Gráfico 7"</formula>
    </cfRule>
    <cfRule type="expression" dxfId="269" priority="476">
      <formula>$Z17="Gráfico 6"</formula>
    </cfRule>
    <cfRule type="expression" dxfId="268" priority="477">
      <formula>$Z17="Gráfico 4"</formula>
    </cfRule>
    <cfRule type="expression" dxfId="267" priority="478">
      <formula>$Z17="Gráfico 3"</formula>
    </cfRule>
    <cfRule type="expression" dxfId="266" priority="479">
      <formula>$Z17="Gráfico 2"</formula>
    </cfRule>
    <cfRule type="expression" dxfId="265" priority="480">
      <formula>$Z17="Gráfico 1"</formula>
    </cfRule>
    <cfRule type="expression" dxfId="264" priority="481">
      <formula>$Z17="Gráfico 5"</formula>
    </cfRule>
  </conditionalFormatting>
  <conditionalFormatting sqref="S18">
    <cfRule type="expression" dxfId="263" priority="408">
      <formula>$Z18="Reporte 2"</formula>
    </cfRule>
    <cfRule type="expression" dxfId="262" priority="409">
      <formula>$Z18="Reporte 1"</formula>
    </cfRule>
    <cfRule type="expression" dxfId="261" priority="410">
      <formula>$Z18="Informe 10"</formula>
    </cfRule>
    <cfRule type="expression" dxfId="260" priority="411">
      <formula>$Z18="Informe 9"</formula>
    </cfRule>
    <cfRule type="expression" dxfId="259" priority="412">
      <formula>$Z18="Informe 8"</formula>
    </cfRule>
    <cfRule type="expression" dxfId="258" priority="413">
      <formula>$Z18="Informe 7"</formula>
    </cfRule>
    <cfRule type="expression" dxfId="257" priority="414">
      <formula>$Z18="Informe 6"</formula>
    </cfRule>
    <cfRule type="expression" dxfId="256" priority="415">
      <formula>$Z18="Informe 5"</formula>
    </cfRule>
    <cfRule type="expression" dxfId="255" priority="416">
      <formula>$Z18="Informe 4"</formula>
    </cfRule>
    <cfRule type="expression" dxfId="254" priority="417">
      <formula>$Z18="Informe 3"</formula>
    </cfRule>
    <cfRule type="expression" dxfId="253" priority="418">
      <formula>$Z18="Informe 2"</formula>
    </cfRule>
    <cfRule type="expression" dxfId="252" priority="419">
      <formula>$Z18="Informe 1"</formula>
    </cfRule>
    <cfRule type="expression" dxfId="251" priority="420">
      <formula>$Z18="Gráfico 10"</formula>
    </cfRule>
    <cfRule type="expression" dxfId="250" priority="421">
      <formula>$Z18="Gráfico 25"</formula>
    </cfRule>
    <cfRule type="expression" dxfId="249" priority="422">
      <formula>$Z18="Gráfico 24"</formula>
    </cfRule>
    <cfRule type="expression" dxfId="248" priority="423">
      <formula>$Z18="Gráfico 23"</formula>
    </cfRule>
    <cfRule type="expression" dxfId="247" priority="424">
      <formula>$Z18="Gráfico 22"</formula>
    </cfRule>
    <cfRule type="expression" dxfId="246" priority="425">
      <formula>$Z18="Gráfico 21"</formula>
    </cfRule>
    <cfRule type="expression" dxfId="245" priority="426">
      <formula>$Z18="Gráfico 20"</formula>
    </cfRule>
    <cfRule type="expression" dxfId="244" priority="427">
      <formula>$Z18="Gráfico 18"</formula>
    </cfRule>
    <cfRule type="expression" dxfId="243" priority="428">
      <formula>$Z18="Gráfico 19"</formula>
    </cfRule>
    <cfRule type="expression" dxfId="242" priority="429">
      <formula>$Z18="Gráfico 17"</formula>
    </cfRule>
    <cfRule type="expression" dxfId="241" priority="430">
      <formula>$Z18="Gráfico 16"</formula>
    </cfRule>
    <cfRule type="expression" dxfId="240" priority="431">
      <formula>$Z18="Gráfico 15"</formula>
    </cfRule>
    <cfRule type="expression" dxfId="239" priority="432">
      <formula>$Z18="Gráfico 14"</formula>
    </cfRule>
    <cfRule type="expression" dxfId="238" priority="433">
      <formula>$Z18="Gráfico 12"</formula>
    </cfRule>
    <cfRule type="expression" dxfId="237" priority="434">
      <formula>$Z18="Gráfico 13"</formula>
    </cfRule>
    <cfRule type="expression" dxfId="236" priority="435">
      <formula>$Z18="Gráfico 11"</formula>
    </cfRule>
    <cfRule type="expression" dxfId="235" priority="436">
      <formula>$Z18="Gráfico 9"</formula>
    </cfRule>
    <cfRule type="expression" dxfId="234" priority="437">
      <formula>$Z18="Gráfico 8"</formula>
    </cfRule>
    <cfRule type="expression" dxfId="233" priority="438">
      <formula>$Z18="Gráfico 7"</formula>
    </cfRule>
    <cfRule type="expression" dxfId="232" priority="439">
      <formula>$Z18="Gráfico 6"</formula>
    </cfRule>
    <cfRule type="expression" dxfId="231" priority="440">
      <formula>$Z18="Gráfico 4"</formula>
    </cfRule>
    <cfRule type="expression" dxfId="230" priority="441">
      <formula>$Z18="Gráfico 3"</formula>
    </cfRule>
    <cfRule type="expression" dxfId="229" priority="442">
      <formula>$Z18="Gráfico 2"</formula>
    </cfRule>
    <cfRule type="expression" dxfId="228" priority="443">
      <formula>$Z18="Gráfico 1"</formula>
    </cfRule>
    <cfRule type="expression" dxfId="227" priority="444">
      <formula>$Z18="Gráfico 5"</formula>
    </cfRule>
  </conditionalFormatting>
  <conditionalFormatting sqref="S19">
    <cfRule type="expression" dxfId="226" priority="371">
      <formula>$Z19="Reporte 2"</formula>
    </cfRule>
    <cfRule type="expression" dxfId="225" priority="372">
      <formula>$Z19="Reporte 1"</formula>
    </cfRule>
    <cfRule type="expression" dxfId="224" priority="373">
      <formula>$Z19="Informe 10"</formula>
    </cfRule>
    <cfRule type="expression" dxfId="223" priority="374">
      <formula>$Z19="Informe 9"</formula>
    </cfRule>
    <cfRule type="expression" dxfId="222" priority="375">
      <formula>$Z19="Informe 8"</formula>
    </cfRule>
    <cfRule type="expression" dxfId="221" priority="376">
      <formula>$Z19="Informe 7"</formula>
    </cfRule>
    <cfRule type="expression" dxfId="220" priority="377">
      <formula>$Z19="Informe 6"</formula>
    </cfRule>
    <cfRule type="expression" dxfId="219" priority="378">
      <formula>$Z19="Informe 5"</formula>
    </cfRule>
    <cfRule type="expression" dxfId="218" priority="379">
      <formula>$Z19="Informe 4"</formula>
    </cfRule>
    <cfRule type="expression" dxfId="217" priority="380">
      <formula>$Z19="Informe 3"</formula>
    </cfRule>
    <cfRule type="expression" dxfId="216" priority="381">
      <formula>$Z19="Informe 2"</formula>
    </cfRule>
    <cfRule type="expression" dxfId="215" priority="382">
      <formula>$Z19="Informe 1"</formula>
    </cfRule>
    <cfRule type="expression" dxfId="214" priority="383">
      <formula>$Z19="Gráfico 10"</formula>
    </cfRule>
    <cfRule type="expression" dxfId="213" priority="384">
      <formula>$Z19="Gráfico 25"</formula>
    </cfRule>
    <cfRule type="expression" dxfId="212" priority="385">
      <formula>$Z19="Gráfico 24"</formula>
    </cfRule>
    <cfRule type="expression" dxfId="211" priority="386">
      <formula>$Z19="Gráfico 23"</formula>
    </cfRule>
    <cfRule type="expression" dxfId="210" priority="387">
      <formula>$Z19="Gráfico 22"</formula>
    </cfRule>
    <cfRule type="expression" dxfId="209" priority="388">
      <formula>$Z19="Gráfico 21"</formula>
    </cfRule>
    <cfRule type="expression" dxfId="208" priority="389">
      <formula>$Z19="Gráfico 20"</formula>
    </cfRule>
    <cfRule type="expression" dxfId="207" priority="390">
      <formula>$Z19="Gráfico 18"</formula>
    </cfRule>
    <cfRule type="expression" dxfId="206" priority="391">
      <formula>$Z19="Gráfico 19"</formula>
    </cfRule>
    <cfRule type="expression" dxfId="205" priority="392">
      <formula>$Z19="Gráfico 17"</formula>
    </cfRule>
    <cfRule type="expression" dxfId="204" priority="393">
      <formula>$Z19="Gráfico 16"</formula>
    </cfRule>
    <cfRule type="expression" dxfId="203" priority="394">
      <formula>$Z19="Gráfico 15"</formula>
    </cfRule>
    <cfRule type="expression" dxfId="202" priority="395">
      <formula>$Z19="Gráfico 14"</formula>
    </cfRule>
    <cfRule type="expression" dxfId="201" priority="396">
      <formula>$Z19="Gráfico 12"</formula>
    </cfRule>
    <cfRule type="expression" dxfId="200" priority="397">
      <formula>$Z19="Gráfico 13"</formula>
    </cfRule>
    <cfRule type="expression" dxfId="199" priority="398">
      <formula>$Z19="Gráfico 11"</formula>
    </cfRule>
    <cfRule type="expression" dxfId="198" priority="399">
      <formula>$Z19="Gráfico 9"</formula>
    </cfRule>
    <cfRule type="expression" dxfId="197" priority="400">
      <formula>$Z19="Gráfico 8"</formula>
    </cfRule>
    <cfRule type="expression" dxfId="196" priority="401">
      <formula>$Z19="Gráfico 7"</formula>
    </cfRule>
    <cfRule type="expression" dxfId="195" priority="402">
      <formula>$Z19="Gráfico 6"</formula>
    </cfRule>
    <cfRule type="expression" dxfId="194" priority="403">
      <formula>$Z19="Gráfico 4"</formula>
    </cfRule>
    <cfRule type="expression" dxfId="193" priority="404">
      <formula>$Z19="Gráfico 3"</formula>
    </cfRule>
    <cfRule type="expression" dxfId="192" priority="405">
      <formula>$Z19="Gráfico 2"</formula>
    </cfRule>
    <cfRule type="expression" dxfId="191" priority="406">
      <formula>$Z19="Gráfico 1"</formula>
    </cfRule>
    <cfRule type="expression" dxfId="190" priority="407">
      <formula>$Z19="Gráfico 5"</formula>
    </cfRule>
  </conditionalFormatting>
  <conditionalFormatting sqref="S20">
    <cfRule type="expression" dxfId="189" priority="334">
      <formula>$Z20="Reporte 2"</formula>
    </cfRule>
    <cfRule type="expression" dxfId="188" priority="335">
      <formula>$Z20="Reporte 1"</formula>
    </cfRule>
    <cfRule type="expression" dxfId="187" priority="336">
      <formula>$Z20="Informe 10"</formula>
    </cfRule>
    <cfRule type="expression" dxfId="186" priority="337">
      <formula>$Z20="Informe 9"</formula>
    </cfRule>
    <cfRule type="expression" dxfId="185" priority="338">
      <formula>$Z20="Informe 8"</formula>
    </cfRule>
    <cfRule type="expression" dxfId="184" priority="339">
      <formula>$Z20="Informe 7"</formula>
    </cfRule>
    <cfRule type="expression" dxfId="183" priority="340">
      <formula>$Z20="Informe 6"</formula>
    </cfRule>
    <cfRule type="expression" dxfId="182" priority="341">
      <formula>$Z20="Informe 5"</formula>
    </cfRule>
    <cfRule type="expression" dxfId="181" priority="342">
      <formula>$Z20="Informe 4"</formula>
    </cfRule>
    <cfRule type="expression" dxfId="180" priority="343">
      <formula>$Z20="Informe 3"</formula>
    </cfRule>
    <cfRule type="expression" dxfId="179" priority="344">
      <formula>$Z20="Informe 2"</formula>
    </cfRule>
    <cfRule type="expression" dxfId="178" priority="345">
      <formula>$Z20="Informe 1"</formula>
    </cfRule>
    <cfRule type="expression" dxfId="177" priority="346">
      <formula>$Z20="Gráfico 10"</formula>
    </cfRule>
    <cfRule type="expression" dxfId="176" priority="347">
      <formula>$Z20="Gráfico 25"</formula>
    </cfRule>
    <cfRule type="expression" dxfId="175" priority="348">
      <formula>$Z20="Gráfico 24"</formula>
    </cfRule>
    <cfRule type="expression" dxfId="174" priority="349">
      <formula>$Z20="Gráfico 23"</formula>
    </cfRule>
    <cfRule type="expression" dxfId="173" priority="350">
      <formula>$Z20="Gráfico 22"</formula>
    </cfRule>
    <cfRule type="expression" dxfId="172" priority="351">
      <formula>$Z20="Gráfico 21"</formula>
    </cfRule>
    <cfRule type="expression" dxfId="171" priority="352">
      <formula>$Z20="Gráfico 20"</formula>
    </cfRule>
    <cfRule type="expression" dxfId="170" priority="353">
      <formula>$Z20="Gráfico 18"</formula>
    </cfRule>
    <cfRule type="expression" dxfId="169" priority="354">
      <formula>$Z20="Gráfico 19"</formula>
    </cfRule>
    <cfRule type="expression" dxfId="168" priority="355">
      <formula>$Z20="Gráfico 17"</formula>
    </cfRule>
    <cfRule type="expression" dxfId="167" priority="356">
      <formula>$Z20="Gráfico 16"</formula>
    </cfRule>
    <cfRule type="expression" dxfId="166" priority="357">
      <formula>$Z20="Gráfico 15"</formula>
    </cfRule>
    <cfRule type="expression" dxfId="165" priority="358">
      <formula>$Z20="Gráfico 14"</formula>
    </cfRule>
    <cfRule type="expression" dxfId="164" priority="359">
      <formula>$Z20="Gráfico 12"</formula>
    </cfRule>
    <cfRule type="expression" dxfId="163" priority="360">
      <formula>$Z20="Gráfico 13"</formula>
    </cfRule>
    <cfRule type="expression" dxfId="162" priority="361">
      <formula>$Z20="Gráfico 11"</formula>
    </cfRule>
    <cfRule type="expression" dxfId="161" priority="362">
      <formula>$Z20="Gráfico 9"</formula>
    </cfRule>
    <cfRule type="expression" dxfId="160" priority="363">
      <formula>$Z20="Gráfico 8"</formula>
    </cfRule>
    <cfRule type="expression" dxfId="159" priority="364">
      <formula>$Z20="Gráfico 7"</formula>
    </cfRule>
    <cfRule type="expression" dxfId="158" priority="365">
      <formula>$Z20="Gráfico 6"</formula>
    </cfRule>
    <cfRule type="expression" dxfId="157" priority="366">
      <formula>$Z20="Gráfico 4"</formula>
    </cfRule>
    <cfRule type="expression" dxfId="156" priority="367">
      <formula>$Z20="Gráfico 3"</formula>
    </cfRule>
    <cfRule type="expression" dxfId="155" priority="368">
      <formula>$Z20="Gráfico 2"</formula>
    </cfRule>
    <cfRule type="expression" dxfId="154" priority="369">
      <formula>$Z20="Gráfico 1"</formula>
    </cfRule>
    <cfRule type="expression" dxfId="153" priority="370">
      <formula>$Z20="Gráfico 5"</formula>
    </cfRule>
  </conditionalFormatting>
  <conditionalFormatting sqref="S21">
    <cfRule type="expression" dxfId="152" priority="297">
      <formula>$Z21="Reporte 2"</formula>
    </cfRule>
    <cfRule type="expression" dxfId="151" priority="298">
      <formula>$Z21="Reporte 1"</formula>
    </cfRule>
    <cfRule type="expression" dxfId="150" priority="299">
      <formula>$Z21="Informe 10"</formula>
    </cfRule>
    <cfRule type="expression" dxfId="149" priority="300">
      <formula>$Z21="Informe 9"</formula>
    </cfRule>
    <cfRule type="expression" dxfId="148" priority="301">
      <formula>$Z21="Informe 8"</formula>
    </cfRule>
    <cfRule type="expression" dxfId="147" priority="302">
      <formula>$Z21="Informe 7"</formula>
    </cfRule>
    <cfRule type="expression" dxfId="146" priority="303">
      <formula>$Z21="Informe 6"</formula>
    </cfRule>
    <cfRule type="expression" dxfId="145" priority="304">
      <formula>$Z21="Informe 5"</formula>
    </cfRule>
    <cfRule type="expression" dxfId="144" priority="305">
      <formula>$Z21="Informe 4"</formula>
    </cfRule>
    <cfRule type="expression" dxfId="143" priority="306">
      <formula>$Z21="Informe 3"</formula>
    </cfRule>
    <cfRule type="expression" dxfId="142" priority="307">
      <formula>$Z21="Informe 2"</formula>
    </cfRule>
    <cfRule type="expression" dxfId="141" priority="308">
      <formula>$Z21="Informe 1"</formula>
    </cfRule>
    <cfRule type="expression" dxfId="140" priority="309">
      <formula>$Z21="Gráfico 10"</formula>
    </cfRule>
    <cfRule type="expression" dxfId="139" priority="310">
      <formula>$Z21="Gráfico 25"</formula>
    </cfRule>
    <cfRule type="expression" dxfId="138" priority="311">
      <formula>$Z21="Gráfico 24"</formula>
    </cfRule>
    <cfRule type="expression" dxfId="137" priority="312">
      <formula>$Z21="Gráfico 23"</formula>
    </cfRule>
    <cfRule type="expression" dxfId="136" priority="313">
      <formula>$Z21="Gráfico 22"</formula>
    </cfRule>
    <cfRule type="expression" dxfId="135" priority="314">
      <formula>$Z21="Gráfico 21"</formula>
    </cfRule>
    <cfRule type="expression" dxfId="134" priority="315">
      <formula>$Z21="Gráfico 20"</formula>
    </cfRule>
    <cfRule type="expression" dxfId="133" priority="316">
      <formula>$Z21="Gráfico 18"</formula>
    </cfRule>
    <cfRule type="expression" dxfId="132" priority="317">
      <formula>$Z21="Gráfico 19"</formula>
    </cfRule>
    <cfRule type="expression" dxfId="131" priority="318">
      <formula>$Z21="Gráfico 17"</formula>
    </cfRule>
    <cfRule type="expression" dxfId="130" priority="319">
      <formula>$Z21="Gráfico 16"</formula>
    </cfRule>
    <cfRule type="expression" dxfId="129" priority="320">
      <formula>$Z21="Gráfico 15"</formula>
    </cfRule>
    <cfRule type="expression" dxfId="128" priority="321">
      <formula>$Z21="Gráfico 14"</formula>
    </cfRule>
    <cfRule type="expression" dxfId="127" priority="322">
      <formula>$Z21="Gráfico 12"</formula>
    </cfRule>
    <cfRule type="expression" dxfId="126" priority="323">
      <formula>$Z21="Gráfico 13"</formula>
    </cfRule>
    <cfRule type="expression" dxfId="125" priority="324">
      <formula>$Z21="Gráfico 11"</formula>
    </cfRule>
    <cfRule type="expression" dxfId="124" priority="325">
      <formula>$Z21="Gráfico 9"</formula>
    </cfRule>
    <cfRule type="expression" dxfId="123" priority="326">
      <formula>$Z21="Gráfico 8"</formula>
    </cfRule>
    <cfRule type="expression" dxfId="122" priority="327">
      <formula>$Z21="Gráfico 7"</formula>
    </cfRule>
    <cfRule type="expression" dxfId="121" priority="328">
      <formula>$Z21="Gráfico 6"</formula>
    </cfRule>
    <cfRule type="expression" dxfId="120" priority="329">
      <formula>$Z21="Gráfico 4"</formula>
    </cfRule>
    <cfRule type="expression" dxfId="119" priority="330">
      <formula>$Z21="Gráfico 3"</formula>
    </cfRule>
    <cfRule type="expression" dxfId="118" priority="331">
      <formula>$Z21="Gráfico 2"</formula>
    </cfRule>
    <cfRule type="expression" dxfId="117" priority="332">
      <formula>$Z21="Gráfico 1"</formula>
    </cfRule>
    <cfRule type="expression" dxfId="116" priority="333">
      <formula>$Z21="Gráfico 5"</formula>
    </cfRule>
  </conditionalFormatting>
  <conditionalFormatting sqref="S22">
    <cfRule type="expression" dxfId="115" priority="260">
      <formula>$Z22="Reporte 2"</formula>
    </cfRule>
    <cfRule type="expression" dxfId="114" priority="261">
      <formula>$Z22="Reporte 1"</formula>
    </cfRule>
    <cfRule type="expression" dxfId="113" priority="262">
      <formula>$Z22="Informe 10"</formula>
    </cfRule>
    <cfRule type="expression" dxfId="112" priority="263">
      <formula>$Z22="Informe 9"</formula>
    </cfRule>
    <cfRule type="expression" dxfId="111" priority="264">
      <formula>$Z22="Informe 8"</formula>
    </cfRule>
    <cfRule type="expression" dxfId="110" priority="265">
      <formula>$Z22="Informe 7"</formula>
    </cfRule>
    <cfRule type="expression" dxfId="109" priority="266">
      <formula>$Z22="Informe 6"</formula>
    </cfRule>
    <cfRule type="expression" dxfId="108" priority="267">
      <formula>$Z22="Informe 5"</formula>
    </cfRule>
    <cfRule type="expression" dxfId="107" priority="268">
      <formula>$Z22="Informe 4"</formula>
    </cfRule>
    <cfRule type="expression" dxfId="106" priority="269">
      <formula>$Z22="Informe 3"</formula>
    </cfRule>
    <cfRule type="expression" dxfId="105" priority="270">
      <formula>$Z22="Informe 2"</formula>
    </cfRule>
    <cfRule type="expression" dxfId="104" priority="271">
      <formula>$Z22="Informe 1"</formula>
    </cfRule>
    <cfRule type="expression" dxfId="103" priority="272">
      <formula>$Z22="Gráfico 10"</formula>
    </cfRule>
    <cfRule type="expression" dxfId="102" priority="273">
      <formula>$Z22="Gráfico 25"</formula>
    </cfRule>
    <cfRule type="expression" dxfId="101" priority="274">
      <formula>$Z22="Gráfico 24"</formula>
    </cfRule>
    <cfRule type="expression" dxfId="100" priority="275">
      <formula>$Z22="Gráfico 23"</formula>
    </cfRule>
    <cfRule type="expression" dxfId="99" priority="276">
      <formula>$Z22="Gráfico 22"</formula>
    </cfRule>
    <cfRule type="expression" dxfId="98" priority="277">
      <formula>$Z22="Gráfico 21"</formula>
    </cfRule>
    <cfRule type="expression" dxfId="97" priority="278">
      <formula>$Z22="Gráfico 20"</formula>
    </cfRule>
    <cfRule type="expression" dxfId="96" priority="279">
      <formula>$Z22="Gráfico 18"</formula>
    </cfRule>
    <cfRule type="expression" dxfId="95" priority="280">
      <formula>$Z22="Gráfico 19"</formula>
    </cfRule>
    <cfRule type="expression" dxfId="94" priority="281">
      <formula>$Z22="Gráfico 17"</formula>
    </cfRule>
    <cfRule type="expression" dxfId="93" priority="282">
      <formula>$Z22="Gráfico 16"</formula>
    </cfRule>
    <cfRule type="expression" dxfId="92" priority="283">
      <formula>$Z22="Gráfico 15"</formula>
    </cfRule>
    <cfRule type="expression" dxfId="91" priority="284">
      <formula>$Z22="Gráfico 14"</formula>
    </cfRule>
    <cfRule type="expression" dxfId="90" priority="285">
      <formula>$Z22="Gráfico 12"</formula>
    </cfRule>
    <cfRule type="expression" dxfId="89" priority="286">
      <formula>$Z22="Gráfico 13"</formula>
    </cfRule>
    <cfRule type="expression" dxfId="88" priority="287">
      <formula>$Z22="Gráfico 11"</formula>
    </cfRule>
    <cfRule type="expression" dxfId="87" priority="288">
      <formula>$Z22="Gráfico 9"</formula>
    </cfRule>
    <cfRule type="expression" dxfId="86" priority="289">
      <formula>$Z22="Gráfico 8"</formula>
    </cfRule>
    <cfRule type="expression" dxfId="85" priority="290">
      <formula>$Z22="Gráfico 7"</formula>
    </cfRule>
    <cfRule type="expression" dxfId="84" priority="291">
      <formula>$Z22="Gráfico 6"</formula>
    </cfRule>
    <cfRule type="expression" dxfId="83" priority="292">
      <formula>$Z22="Gráfico 4"</formula>
    </cfRule>
    <cfRule type="expression" dxfId="82" priority="293">
      <formula>$Z22="Gráfico 3"</formula>
    </cfRule>
    <cfRule type="expression" dxfId="81" priority="294">
      <formula>$Z22="Gráfico 2"</formula>
    </cfRule>
    <cfRule type="expression" dxfId="80" priority="295">
      <formula>$Z22="Gráfico 1"</formula>
    </cfRule>
    <cfRule type="expression" dxfId="79" priority="296">
      <formula>$Z22="Gráfico 5"</formula>
    </cfRule>
  </conditionalFormatting>
  <conditionalFormatting sqref="S23">
    <cfRule type="expression" dxfId="78" priority="149">
      <formula>$Z23="Reporte 2"</formula>
    </cfRule>
    <cfRule type="expression" dxfId="77" priority="150">
      <formula>$Z23="Reporte 1"</formula>
    </cfRule>
    <cfRule type="expression" dxfId="76" priority="151">
      <formula>$Z23="Informe 10"</formula>
    </cfRule>
    <cfRule type="expression" dxfId="75" priority="152">
      <formula>$Z23="Informe 9"</formula>
    </cfRule>
    <cfRule type="expression" dxfId="74" priority="153">
      <formula>$Z23="Informe 8"</formula>
    </cfRule>
    <cfRule type="expression" dxfId="73" priority="154">
      <formula>$Z23="Informe 7"</formula>
    </cfRule>
    <cfRule type="expression" dxfId="72" priority="155">
      <formula>$Z23="Informe 6"</formula>
    </cfRule>
    <cfRule type="expression" dxfId="71" priority="156">
      <formula>$Z23="Informe 5"</formula>
    </cfRule>
    <cfRule type="expression" dxfId="70" priority="157">
      <formula>$Z23="Informe 4"</formula>
    </cfRule>
    <cfRule type="expression" dxfId="69" priority="158">
      <formula>$Z23="Informe 3"</formula>
    </cfRule>
    <cfRule type="expression" dxfId="68" priority="159">
      <formula>$Z23="Informe 2"</formula>
    </cfRule>
    <cfRule type="expression" dxfId="67" priority="160">
      <formula>$Z23="Informe 1"</formula>
    </cfRule>
    <cfRule type="expression" dxfId="66" priority="161">
      <formula>$Z23="Gráfico 10"</formula>
    </cfRule>
    <cfRule type="expression" dxfId="65" priority="162">
      <formula>$Z23="Gráfico 25"</formula>
    </cfRule>
    <cfRule type="expression" dxfId="64" priority="163">
      <formula>$Z23="Gráfico 24"</formula>
    </cfRule>
    <cfRule type="expression" dxfId="63" priority="164">
      <formula>$Z23="Gráfico 23"</formula>
    </cfRule>
    <cfRule type="expression" dxfId="62" priority="165">
      <formula>$Z23="Gráfico 22"</formula>
    </cfRule>
    <cfRule type="expression" dxfId="61" priority="166">
      <formula>$Z23="Gráfico 21"</formula>
    </cfRule>
    <cfRule type="expression" dxfId="60" priority="167">
      <formula>$Z23="Gráfico 20"</formula>
    </cfRule>
    <cfRule type="expression" dxfId="59" priority="168">
      <formula>$Z23="Gráfico 18"</formula>
    </cfRule>
    <cfRule type="expression" dxfId="58" priority="169">
      <formula>$Z23="Gráfico 19"</formula>
    </cfRule>
    <cfRule type="expression" dxfId="57" priority="170">
      <formula>$Z23="Gráfico 17"</formula>
    </cfRule>
    <cfRule type="expression" dxfId="56" priority="171">
      <formula>$Z23="Gráfico 16"</formula>
    </cfRule>
    <cfRule type="expression" dxfId="55" priority="172">
      <formula>$Z23="Gráfico 15"</formula>
    </cfRule>
    <cfRule type="expression" dxfId="54" priority="173">
      <formula>$Z23="Gráfico 14"</formula>
    </cfRule>
    <cfRule type="expression" dxfId="53" priority="174">
      <formula>$Z23="Gráfico 12"</formula>
    </cfRule>
    <cfRule type="expression" dxfId="52" priority="175">
      <formula>$Z23="Gráfico 13"</formula>
    </cfRule>
    <cfRule type="expression" dxfId="51" priority="176">
      <formula>$Z23="Gráfico 11"</formula>
    </cfRule>
    <cfRule type="expression" dxfId="50" priority="177">
      <formula>$Z23="Gráfico 9"</formula>
    </cfRule>
    <cfRule type="expression" dxfId="49" priority="178">
      <formula>$Z23="Gráfico 8"</formula>
    </cfRule>
    <cfRule type="expression" dxfId="48" priority="179">
      <formula>$Z23="Gráfico 7"</formula>
    </cfRule>
    <cfRule type="expression" dxfId="47" priority="180">
      <formula>$Z23="Gráfico 6"</formula>
    </cfRule>
    <cfRule type="expression" dxfId="46" priority="181">
      <formula>$Z23="Gráfico 4"</formula>
    </cfRule>
    <cfRule type="expression" dxfId="45" priority="182">
      <formula>$Z23="Gráfico 3"</formula>
    </cfRule>
    <cfRule type="expression" dxfId="44" priority="183">
      <formula>$Z23="Gráfico 2"</formula>
    </cfRule>
    <cfRule type="expression" dxfId="43" priority="184">
      <formula>$Z23="Gráfico 1"</formula>
    </cfRule>
    <cfRule type="expression" dxfId="42" priority="185">
      <formula>$Z23="Gráfico 5"</formula>
    </cfRule>
  </conditionalFormatting>
  <conditionalFormatting sqref="S25">
    <cfRule type="expression" dxfId="41" priority="112">
      <formula>$Z25="Reporte 2"</formula>
    </cfRule>
    <cfRule type="expression" dxfId="40" priority="113">
      <formula>$Z25="Reporte 1"</formula>
    </cfRule>
    <cfRule type="expression" dxfId="39" priority="114">
      <formula>$Z25="Informe 10"</formula>
    </cfRule>
    <cfRule type="expression" dxfId="38" priority="115">
      <formula>$Z25="Informe 9"</formula>
    </cfRule>
    <cfRule type="expression" dxfId="37" priority="116">
      <formula>$Z25="Informe 8"</formula>
    </cfRule>
    <cfRule type="expression" dxfId="36" priority="117">
      <formula>$Z25="Informe 7"</formula>
    </cfRule>
    <cfRule type="expression" dxfId="35" priority="118">
      <formula>$Z25="Informe 6"</formula>
    </cfRule>
    <cfRule type="expression" dxfId="34" priority="119">
      <formula>$Z25="Informe 5"</formula>
    </cfRule>
    <cfRule type="expression" dxfId="33" priority="120">
      <formula>$Z25="Informe 4"</formula>
    </cfRule>
    <cfRule type="expression" dxfId="32" priority="121">
      <formula>$Z25="Informe 3"</formula>
    </cfRule>
    <cfRule type="expression" dxfId="31" priority="122">
      <formula>$Z25="Informe 2"</formula>
    </cfRule>
    <cfRule type="expression" dxfId="30" priority="123">
      <formula>$Z25="Informe 1"</formula>
    </cfRule>
    <cfRule type="expression" dxfId="29" priority="124">
      <formula>$Z25="Gráfico 10"</formula>
    </cfRule>
    <cfRule type="expression" dxfId="28" priority="125">
      <formula>$Z25="Gráfico 25"</formula>
    </cfRule>
    <cfRule type="expression" dxfId="27" priority="126">
      <formula>$Z25="Gráfico 24"</formula>
    </cfRule>
    <cfRule type="expression" dxfId="26" priority="127">
      <formula>$Z25="Gráfico 23"</formula>
    </cfRule>
    <cfRule type="expression" dxfId="25" priority="128">
      <formula>$Z25="Gráfico 22"</formula>
    </cfRule>
    <cfRule type="expression" dxfId="24" priority="129">
      <formula>$Z25="Gráfico 21"</formula>
    </cfRule>
    <cfRule type="expression" dxfId="23" priority="130">
      <formula>$Z25="Gráfico 20"</formula>
    </cfRule>
    <cfRule type="expression" dxfId="22" priority="131">
      <formula>$Z25="Gráfico 18"</formula>
    </cfRule>
    <cfRule type="expression" dxfId="21" priority="132">
      <formula>$Z25="Gráfico 19"</formula>
    </cfRule>
    <cfRule type="expression" dxfId="20" priority="133">
      <formula>$Z25="Gráfico 17"</formula>
    </cfRule>
    <cfRule type="expression" dxfId="19" priority="134">
      <formula>$Z25="Gráfico 16"</formula>
    </cfRule>
    <cfRule type="expression" dxfId="18" priority="135">
      <formula>$Z25="Gráfico 15"</formula>
    </cfRule>
    <cfRule type="expression" dxfId="17" priority="136">
      <formula>$Z25="Gráfico 14"</formula>
    </cfRule>
    <cfRule type="expression" dxfId="16" priority="137">
      <formula>$Z25="Gráfico 12"</formula>
    </cfRule>
    <cfRule type="expression" dxfId="15" priority="138">
      <formula>$Z25="Gráfico 13"</formula>
    </cfRule>
    <cfRule type="expression" dxfId="14" priority="139">
      <formula>$Z25="Gráfico 11"</formula>
    </cfRule>
    <cfRule type="expression" dxfId="13" priority="140">
      <formula>$Z25="Gráfico 9"</formula>
    </cfRule>
    <cfRule type="expression" dxfId="12" priority="141">
      <formula>$Z25="Gráfico 8"</formula>
    </cfRule>
    <cfRule type="expression" dxfId="11" priority="142">
      <formula>$Z25="Gráfico 7"</formula>
    </cfRule>
    <cfRule type="expression" dxfId="10" priority="143">
      <formula>$Z25="Gráfico 6"</formula>
    </cfRule>
    <cfRule type="expression" dxfId="9" priority="144">
      <formula>$Z25="Gráfico 4"</formula>
    </cfRule>
    <cfRule type="expression" dxfId="8" priority="145">
      <formula>$Z25="Gráfico 3"</formula>
    </cfRule>
    <cfRule type="expression" dxfId="7" priority="146">
      <formula>$Z25="Gráfico 2"</formula>
    </cfRule>
    <cfRule type="expression" dxfId="6" priority="147">
      <formula>$Z25="Gráfico 1"</formula>
    </cfRule>
    <cfRule type="expression" dxfId="5" priority="148">
      <formula>$Z25="Gráfico 5"</formula>
    </cfRule>
  </conditionalFormatting>
  <hyperlinks>
    <hyperlink ref="W12" r:id="rId1" xr:uid="{9D64F597-9884-4D87-AB2C-5C41D44D0080}"/>
    <hyperlink ref="W13" r:id="rId2" xr:uid="{07498F69-97FF-4AFD-966C-2CD25B262D4B}"/>
    <hyperlink ref="W23" r:id="rId3" xr:uid="{6612B763-D06F-41D5-B6F0-406301ECEDDF}"/>
    <hyperlink ref="W24" r:id="rId4" xr:uid="{150119FF-93FA-4868-BAD3-9F564361AD52}"/>
    <hyperlink ref="W14" r:id="rId5" xr:uid="{673ABF18-94E7-46F2-87C8-9D07BF2FA144}"/>
    <hyperlink ref="W25" r:id="rId6" xr:uid="{0734C666-E592-447D-AE67-68884E66BB8B}"/>
    <hyperlink ref="W4" r:id="rId7" xr:uid="{012BEF4F-CF73-4214-90B3-5622C7A9BCFC}"/>
    <hyperlink ref="W5" r:id="rId8" xr:uid="{7A7A7C0D-C87C-4626-8D53-C652E6D0C95C}"/>
    <hyperlink ref="W6" r:id="rId9" xr:uid="{94F682CA-4D64-48B5-B452-2DF5496C4DE6}"/>
    <hyperlink ref="W7" r:id="rId10" xr:uid="{D912778D-22D9-47AB-A679-7A87AD74E3D6}"/>
    <hyperlink ref="W9" r:id="rId11" xr:uid="{1C6D7A06-F960-434B-AA08-513956122D04}"/>
    <hyperlink ref="W10" r:id="rId12" xr:uid="{28AE8734-6771-4B7B-AC62-9858CEB0C53F}"/>
    <hyperlink ref="W11" r:id="rId13" xr:uid="{858B8B49-9BA4-4357-A194-E92E49207A5E}"/>
    <hyperlink ref="W15" r:id="rId14" xr:uid="{0346A462-B298-4B57-8AE6-703364D09057}"/>
    <hyperlink ref="W16" r:id="rId15" xr:uid="{BD222B4E-6E87-4839-B9F3-AE78E8A9A647}"/>
    <hyperlink ref="W17" r:id="rId16" xr:uid="{1BD204AB-4BBD-4FC0-A2A0-DF60A2539C5B}"/>
    <hyperlink ref="W18" r:id="rId17" xr:uid="{1ADDF24E-71ED-4A20-9E42-13909FAB26D4}"/>
    <hyperlink ref="W20" r:id="rId18" xr:uid="{40FDD3D7-4642-4CC9-BD0D-EDC756BE336E}"/>
    <hyperlink ref="W21" r:id="rId19" xr:uid="{D138CA66-236A-42CB-A480-E67CA27F1CD3}"/>
    <hyperlink ref="W22" r:id="rId20" xr:uid="{3BDC8D61-2D5D-47E3-A473-C39539DC789A}"/>
    <hyperlink ref="W8" r:id="rId21" xr:uid="{DA4D4E1B-A7F9-4C89-9D6E-C39C667E6576}"/>
    <hyperlink ref="W19" r:id="rId22" xr:uid="{76335BB8-72A3-4ECF-8CC9-EF9D7A76572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 K15:L15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J12 J15:J16 J23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CC8C-9787-4064-A129-1122C061C515}">
  <sheetPr>
    <tabColor rgb="FFCC0066"/>
  </sheetPr>
  <dimension ref="A1:C11"/>
  <sheetViews>
    <sheetView workbookViewId="0">
      <selection activeCell="E7" sqref="E7"/>
    </sheetView>
  </sheetViews>
  <sheetFormatPr baseColWidth="10" defaultRowHeight="15" x14ac:dyDescent="0.25"/>
  <cols>
    <col min="3" max="3" width="11.85546875" bestFit="1" customWidth="1"/>
  </cols>
  <sheetData>
    <row r="1" spans="1:3" x14ac:dyDescent="0.25">
      <c r="A1" s="3" t="s">
        <v>23882</v>
      </c>
      <c r="B1" s="3" t="s">
        <v>519</v>
      </c>
      <c r="C1" s="3" t="s">
        <v>27251</v>
      </c>
    </row>
    <row r="2" spans="1:3" x14ac:dyDescent="0.25">
      <c r="A2" s="14">
        <v>4</v>
      </c>
      <c r="B2" t="s">
        <v>530</v>
      </c>
      <c r="C2">
        <f>+VLOOKUP(A2,Codigos_regiones[],3,0)</f>
        <v>244</v>
      </c>
    </row>
    <row r="3" spans="1:3" x14ac:dyDescent="0.25">
      <c r="A3" s="14">
        <v>5</v>
      </c>
      <c r="B3" t="s">
        <v>548</v>
      </c>
      <c r="C3">
        <f>+VLOOKUP(A3,Codigos_regiones[],3,0)</f>
        <v>253</v>
      </c>
    </row>
    <row r="4" spans="1:3" x14ac:dyDescent="0.25">
      <c r="A4" s="14">
        <v>6</v>
      </c>
      <c r="B4" t="s">
        <v>1199</v>
      </c>
      <c r="C4">
        <f>+VLOOKUP(A4,Codigos_regiones[],3,0)</f>
        <v>245</v>
      </c>
    </row>
    <row r="5" spans="1:3" x14ac:dyDescent="0.25">
      <c r="A5" s="14">
        <v>7</v>
      </c>
      <c r="B5" t="s">
        <v>540</v>
      </c>
      <c r="C5">
        <f>+VLOOKUP(A5,Codigos_regiones[],3,0)</f>
        <v>249</v>
      </c>
    </row>
    <row r="6" spans="1:3" x14ac:dyDescent="0.25">
      <c r="A6" s="14">
        <v>8</v>
      </c>
      <c r="B6" t="s">
        <v>23887</v>
      </c>
      <c r="C6">
        <f>+VLOOKUP(A6,Codigos_regiones[],3,0)</f>
        <v>243</v>
      </c>
    </row>
    <row r="7" spans="1:3" x14ac:dyDescent="0.25">
      <c r="A7" s="14">
        <v>9</v>
      </c>
      <c r="B7" t="s">
        <v>524</v>
      </c>
      <c r="C7">
        <f>+VLOOKUP(A7,Codigos_regiones[],3,0)</f>
        <v>241</v>
      </c>
    </row>
    <row r="8" spans="1:3" x14ac:dyDescent="0.25">
      <c r="A8" s="14">
        <v>10</v>
      </c>
      <c r="B8" t="s">
        <v>534</v>
      </c>
      <c r="C8">
        <f>+VLOOKUP(A8,Codigos_regiones[],3,0)</f>
        <v>246</v>
      </c>
    </row>
    <row r="9" spans="1:3" x14ac:dyDescent="0.25">
      <c r="A9" s="14">
        <v>13</v>
      </c>
      <c r="B9" t="s">
        <v>22837</v>
      </c>
      <c r="C9">
        <f>+VLOOKUP(A9,Codigos_regiones[],3,0)</f>
        <v>251</v>
      </c>
    </row>
    <row r="10" spans="1:3" x14ac:dyDescent="0.25">
      <c r="A10" s="14">
        <v>14</v>
      </c>
      <c r="B10" t="s">
        <v>536</v>
      </c>
      <c r="C10">
        <f>+VLOOKUP(A10,Codigos_regiones[],3,0)</f>
        <v>247</v>
      </c>
    </row>
    <row r="11" spans="1:3" x14ac:dyDescent="0.25">
      <c r="A11" s="14">
        <v>16</v>
      </c>
      <c r="B11" t="s">
        <v>542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7F179-B7D3-4655-A561-85072C0DD54E}">
  <sheetPr>
    <tabColor rgb="FFCC0066"/>
  </sheetPr>
  <dimension ref="A1:B6"/>
  <sheetViews>
    <sheetView workbookViewId="0">
      <selection activeCell="D4" sqref="D4"/>
    </sheetView>
  </sheetViews>
  <sheetFormatPr baseColWidth="10" defaultRowHeight="15" x14ac:dyDescent="0.25"/>
  <sheetData>
    <row r="1" spans="1:2" x14ac:dyDescent="0.25">
      <c r="A1" s="6" t="s">
        <v>6349</v>
      </c>
      <c r="B1" s="6" t="s">
        <v>6350</v>
      </c>
    </row>
    <row r="2" spans="1:2" x14ac:dyDescent="0.25">
      <c r="A2" s="14">
        <v>100110</v>
      </c>
      <c r="B2" t="s">
        <v>8269</v>
      </c>
    </row>
    <row r="3" spans="1:2" x14ac:dyDescent="0.25">
      <c r="A3" s="14">
        <v>100111</v>
      </c>
      <c r="B3" t="s">
        <v>8285</v>
      </c>
    </row>
    <row r="4" spans="1:2" x14ac:dyDescent="0.25">
      <c r="A4" s="14">
        <v>100112</v>
      </c>
      <c r="B4" t="s">
        <v>8326</v>
      </c>
    </row>
    <row r="5" spans="1:2" x14ac:dyDescent="0.25">
      <c r="A5" s="14">
        <v>100113</v>
      </c>
      <c r="B5" t="s">
        <v>8570</v>
      </c>
    </row>
    <row r="6" spans="1:2" x14ac:dyDescent="0.25">
      <c r="A6" s="14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DC8C-E8EB-41BF-8056-85C2734BC354}">
  <sheetPr>
    <tabColor rgb="FFCC0066"/>
  </sheetPr>
  <dimension ref="A1:B31"/>
  <sheetViews>
    <sheetView workbookViewId="0">
      <selection activeCell="D10" sqref="D10"/>
    </sheetView>
  </sheetViews>
  <sheetFormatPr baseColWidth="10" defaultRowHeight="15" x14ac:dyDescent="0.25"/>
  <sheetData>
    <row r="1" spans="1:2" x14ac:dyDescent="0.25">
      <c r="A1" s="5" t="s">
        <v>23884</v>
      </c>
      <c r="B1" s="5" t="s">
        <v>20368</v>
      </c>
    </row>
    <row r="2" spans="1:2" x14ac:dyDescent="0.25">
      <c r="A2" s="14">
        <v>1</v>
      </c>
      <c r="B2" t="s">
        <v>23877</v>
      </c>
    </row>
    <row r="3" spans="1:2" x14ac:dyDescent="0.25">
      <c r="A3" s="14">
        <v>2</v>
      </c>
      <c r="B3" t="s">
        <v>15237</v>
      </c>
    </row>
    <row r="4" spans="1:2" x14ac:dyDescent="0.25">
      <c r="A4" s="14">
        <v>3</v>
      </c>
      <c r="B4" t="s">
        <v>23886</v>
      </c>
    </row>
    <row r="5" spans="1:2" x14ac:dyDescent="0.25">
      <c r="A5" s="14">
        <v>4</v>
      </c>
      <c r="B5" t="s">
        <v>8286</v>
      </c>
    </row>
    <row r="6" spans="1:2" x14ac:dyDescent="0.25">
      <c r="A6" s="14">
        <v>5</v>
      </c>
      <c r="B6" t="s">
        <v>23888</v>
      </c>
    </row>
    <row r="7" spans="1:2" x14ac:dyDescent="0.25">
      <c r="A7" s="14">
        <v>6</v>
      </c>
      <c r="B7" t="s">
        <v>23889</v>
      </c>
    </row>
    <row r="8" spans="1:2" x14ac:dyDescent="0.25">
      <c r="A8" s="14">
        <v>7</v>
      </c>
      <c r="B8" t="s">
        <v>23890</v>
      </c>
    </row>
    <row r="9" spans="1:2" x14ac:dyDescent="0.25">
      <c r="A9" s="14">
        <v>8</v>
      </c>
      <c r="B9" t="s">
        <v>8291</v>
      </c>
    </row>
    <row r="10" spans="1:2" x14ac:dyDescent="0.25">
      <c r="A10" s="14">
        <v>9</v>
      </c>
      <c r="B10" t="s">
        <v>23891</v>
      </c>
    </row>
    <row r="11" spans="1:2" x14ac:dyDescent="0.25">
      <c r="A11" s="14">
        <v>10</v>
      </c>
      <c r="B11" t="s">
        <v>23892</v>
      </c>
    </row>
    <row r="12" spans="1:2" x14ac:dyDescent="0.25">
      <c r="A12" s="14">
        <v>11</v>
      </c>
      <c r="B12" t="s">
        <v>23893</v>
      </c>
    </row>
    <row r="13" spans="1:2" x14ac:dyDescent="0.25">
      <c r="A13" s="14">
        <v>12</v>
      </c>
      <c r="B13" t="s">
        <v>23894</v>
      </c>
    </row>
    <row r="14" spans="1:2" x14ac:dyDescent="0.25">
      <c r="A14" s="14">
        <v>13</v>
      </c>
      <c r="B14" t="s">
        <v>23895</v>
      </c>
    </row>
    <row r="15" spans="1:2" x14ac:dyDescent="0.25">
      <c r="A15" s="14">
        <v>14</v>
      </c>
      <c r="B15" t="s">
        <v>23896</v>
      </c>
    </row>
    <row r="16" spans="1:2" x14ac:dyDescent="0.25">
      <c r="A16" s="14">
        <v>15</v>
      </c>
      <c r="B16" t="s">
        <v>23897</v>
      </c>
    </row>
    <row r="17" spans="1:2" x14ac:dyDescent="0.25">
      <c r="A17" s="14">
        <v>16</v>
      </c>
      <c r="B17" t="s">
        <v>23898</v>
      </c>
    </row>
    <row r="18" spans="1:2" x14ac:dyDescent="0.25">
      <c r="A18" s="14">
        <v>17</v>
      </c>
      <c r="B18" t="s">
        <v>23899</v>
      </c>
    </row>
    <row r="19" spans="1:2" x14ac:dyDescent="0.25">
      <c r="A19" s="14">
        <v>18</v>
      </c>
      <c r="B19" t="s">
        <v>14529</v>
      </c>
    </row>
    <row r="20" spans="1:2" x14ac:dyDescent="0.25">
      <c r="A20" s="14">
        <v>19</v>
      </c>
      <c r="B20" t="s">
        <v>15252</v>
      </c>
    </row>
    <row r="21" spans="1:2" x14ac:dyDescent="0.25">
      <c r="A21" s="14">
        <v>20</v>
      </c>
      <c r="B21" t="s">
        <v>23900</v>
      </c>
    </row>
    <row r="22" spans="1:2" x14ac:dyDescent="0.25">
      <c r="A22" s="14">
        <v>21</v>
      </c>
      <c r="B22" t="s">
        <v>23901</v>
      </c>
    </row>
    <row r="23" spans="1:2" x14ac:dyDescent="0.25">
      <c r="A23" s="14">
        <v>22</v>
      </c>
      <c r="B23" t="s">
        <v>23902</v>
      </c>
    </row>
    <row r="24" spans="1:2" x14ac:dyDescent="0.25">
      <c r="A24" s="14">
        <v>23</v>
      </c>
      <c r="B24" t="s">
        <v>13826</v>
      </c>
    </row>
    <row r="25" spans="1:2" x14ac:dyDescent="0.25">
      <c r="A25" s="14">
        <v>24</v>
      </c>
      <c r="B25" t="s">
        <v>8637</v>
      </c>
    </row>
    <row r="26" spans="1:2" x14ac:dyDescent="0.25">
      <c r="A26" s="14">
        <v>25</v>
      </c>
      <c r="B26" t="s">
        <v>8571</v>
      </c>
    </row>
    <row r="27" spans="1:2" x14ac:dyDescent="0.25">
      <c r="A27" s="14">
        <v>26</v>
      </c>
      <c r="B27" t="s">
        <v>23878</v>
      </c>
    </row>
    <row r="28" spans="1:2" x14ac:dyDescent="0.25">
      <c r="A28" s="14">
        <v>27</v>
      </c>
      <c r="B28" t="s">
        <v>23903</v>
      </c>
    </row>
    <row r="29" spans="1:2" x14ac:dyDescent="0.25">
      <c r="A29" s="14">
        <v>28</v>
      </c>
      <c r="B29" t="s">
        <v>23904</v>
      </c>
    </row>
    <row r="30" spans="1:2" x14ac:dyDescent="0.25">
      <c r="A30" s="14">
        <v>29</v>
      </c>
      <c r="B30" t="s">
        <v>23905</v>
      </c>
    </row>
    <row r="31" spans="1:2" x14ac:dyDescent="0.25">
      <c r="A31" s="14">
        <v>30</v>
      </c>
      <c r="B31" t="s">
        <v>8321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2378-C551-4BAC-8D5A-7F34D459C498}">
  <sheetPr>
    <tabColor rgb="FFFFC000"/>
  </sheetPr>
  <dimension ref="A1:K347"/>
  <sheetViews>
    <sheetView workbookViewId="0">
      <selection activeCell="C9" sqref="C9"/>
    </sheetView>
  </sheetViews>
  <sheetFormatPr baseColWidth="10" defaultRowHeight="15" x14ac:dyDescent="0.25"/>
  <sheetData>
    <row r="1" spans="1:11" x14ac:dyDescent="0.25">
      <c r="A1" s="50" t="s">
        <v>27252</v>
      </c>
      <c r="B1" s="6" t="s">
        <v>721</v>
      </c>
      <c r="C1" s="51" t="s">
        <v>27253</v>
      </c>
      <c r="E1" s="52" t="s">
        <v>27254</v>
      </c>
      <c r="F1" s="3" t="s">
        <v>519</v>
      </c>
      <c r="G1" s="53" t="s">
        <v>27253</v>
      </c>
      <c r="I1" s="54" t="s">
        <v>27255</v>
      </c>
      <c r="J1" s="5" t="s">
        <v>552</v>
      </c>
      <c r="K1" s="5" t="s">
        <v>27253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27256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27257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27258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27259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27260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27261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27262</v>
      </c>
      <c r="G12">
        <v>248</v>
      </c>
      <c r="I12">
        <v>43</v>
      </c>
      <c r="J12" t="s">
        <v>27263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27264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27265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27266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27267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27268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27269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27270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27271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27272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27273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27256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27274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27275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27262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27276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27277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27278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27279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27280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27281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27281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27282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27283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27284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27285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14" activePane="bottomLeft" state="frozen"/>
      <selection pane="bottomLeft" activeCell="F2" sqref="F2:G32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_xlfn.XLOOKUP(RESUMEN!#REF!,#REF!,#REF!,FALSE)</f>
        <v>#NAME?</v>
      </c>
      <c r="P1" t="e">
        <f ca="1">_xlfn.XLOOKUP(RESUMEN!J16,#REF!,#REF!,FALSE)</f>
        <v>#NAME?</v>
      </c>
      <c r="T1" t="e">
        <f ca="1">_xlfn.XLOOKUP(RESUMEN!J20,#REF!,#REF!,FALSE)</f>
        <v>#NAME?</v>
      </c>
      <c r="X1" t="e">
        <f ca="1">_xlfn.XLOOKUP(RESUMEN!J23,#REF!,#REF!,FALSE)</f>
        <v>#NAME?</v>
      </c>
    </row>
    <row r="2" spans="1:43" ht="22.5" x14ac:dyDescent="0.25">
      <c r="A2" s="3" t="s">
        <v>23882</v>
      </c>
      <c r="B2" s="3" t="s">
        <v>519</v>
      </c>
      <c r="C2" s="3" t="s">
        <v>23883</v>
      </c>
      <c r="D2" s="4"/>
      <c r="E2" s="4"/>
      <c r="F2" s="5" t="s">
        <v>23884</v>
      </c>
      <c r="G2" s="5" t="s">
        <v>20368</v>
      </c>
      <c r="H2" s="5" t="s">
        <v>23885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23877</v>
      </c>
      <c r="H3" s="14"/>
      <c r="K3" s="14">
        <v>100110</v>
      </c>
      <c r="L3" t="s">
        <v>8269</v>
      </c>
      <c r="O3" s="14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15237</v>
      </c>
      <c r="H4" s="14"/>
      <c r="K4" s="14">
        <v>100111</v>
      </c>
      <c r="L4" t="s">
        <v>8285</v>
      </c>
      <c r="O4" s="1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/>
      <c r="D5" s="14"/>
      <c r="F5" s="14">
        <v>3</v>
      </c>
      <c r="G5" t="s">
        <v>23886</v>
      </c>
      <c r="H5" s="14"/>
      <c r="K5" s="14">
        <v>100112</v>
      </c>
      <c r="L5" t="s">
        <v>8326</v>
      </c>
      <c r="O5" s="14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8286</v>
      </c>
      <c r="H6" s="14"/>
      <c r="K6" s="14">
        <v>100113</v>
      </c>
      <c r="L6" t="s">
        <v>8570</v>
      </c>
      <c r="O6" s="14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23887</v>
      </c>
      <c r="C7" s="14"/>
      <c r="D7" s="14"/>
      <c r="F7" s="14">
        <v>5</v>
      </c>
      <c r="G7" t="s">
        <v>23888</v>
      </c>
      <c r="H7" s="14"/>
      <c r="K7" s="14">
        <v>100114</v>
      </c>
      <c r="L7" t="s">
        <v>8606</v>
      </c>
      <c r="O7" s="14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23889</v>
      </c>
      <c r="H8" s="14"/>
      <c r="K8" s="14"/>
      <c r="O8" s="14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23890</v>
      </c>
      <c r="H9" s="14"/>
      <c r="K9" s="14"/>
      <c r="O9" s="14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22837</v>
      </c>
      <c r="C10" s="14"/>
      <c r="D10" s="14"/>
      <c r="F10" s="14">
        <v>8</v>
      </c>
      <c r="G10" t="s">
        <v>8291</v>
      </c>
      <c r="H10" s="14"/>
      <c r="K10" s="14"/>
      <c r="O10" s="14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23891</v>
      </c>
      <c r="H11" s="14"/>
      <c r="K11" s="14"/>
      <c r="O11" s="14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23892</v>
      </c>
      <c r="H12" s="14"/>
      <c r="K12" s="14"/>
      <c r="O12" s="14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23893</v>
      </c>
      <c r="H13" s="14"/>
      <c r="K13" s="14"/>
      <c r="O13" s="14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23894</v>
      </c>
      <c r="H14" s="14"/>
      <c r="K14" s="14"/>
      <c r="O14" s="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23895</v>
      </c>
      <c r="H15" s="14"/>
      <c r="K15" s="14"/>
      <c r="O15" s="14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23896</v>
      </c>
      <c r="H16" s="14"/>
      <c r="K16" s="14"/>
      <c r="O16" s="14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23897</v>
      </c>
      <c r="H17" s="14"/>
      <c r="K17" s="14"/>
      <c r="O17" s="14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23898</v>
      </c>
      <c r="H18" s="14"/>
      <c r="O18" s="14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23899</v>
      </c>
      <c r="H19" s="14"/>
      <c r="O19" s="14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14529</v>
      </c>
      <c r="H20" s="14"/>
      <c r="O20" s="14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15252</v>
      </c>
      <c r="H21" s="14"/>
      <c r="O21" s="14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23900</v>
      </c>
      <c r="H22" s="14"/>
      <c r="O22" s="14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23901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23902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13826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8637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8571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23878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23903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23904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23905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8321</v>
      </c>
      <c r="H32" s="14"/>
      <c r="O32" s="14"/>
      <c r="S32" s="14"/>
      <c r="AA32" s="25"/>
      <c r="AE32" s="25"/>
      <c r="AF32" s="25"/>
    </row>
    <row r="33" spans="1:32" x14ac:dyDescent="0.25">
      <c r="A33" s="14"/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42"/>
      <c r="F36" s="14"/>
      <c r="H36" s="14"/>
      <c r="O36" s="14"/>
      <c r="S36" s="14"/>
      <c r="AA36" s="25"/>
      <c r="AE36" s="25"/>
      <c r="AF36" s="25"/>
    </row>
    <row r="37" spans="1:32" x14ac:dyDescent="0.25"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workbookViewId="0">
      <selection activeCell="C2" sqref="C2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23882</v>
      </c>
      <c r="B1" t="s">
        <v>519</v>
      </c>
      <c r="C1" t="s">
        <v>23884</v>
      </c>
      <c r="D1" t="s">
        <v>20368</v>
      </c>
      <c r="E1" t="s">
        <v>6349</v>
      </c>
      <c r="F1" t="s">
        <v>6350</v>
      </c>
      <c r="G1" t="s">
        <v>6351</v>
      </c>
      <c r="H1" t="s">
        <v>6353</v>
      </c>
      <c r="I1" t="s">
        <v>23906</v>
      </c>
      <c r="J1" t="s">
        <v>23907</v>
      </c>
      <c r="K1" t="s">
        <v>23908</v>
      </c>
      <c r="L1" t="s">
        <v>23909</v>
      </c>
      <c r="M1" t="s">
        <v>23910</v>
      </c>
      <c r="N1" t="s">
        <v>23911</v>
      </c>
      <c r="O1" t="s">
        <v>23912</v>
      </c>
      <c r="P1" t="s">
        <v>23913</v>
      </c>
      <c r="Q1" t="s">
        <v>23914</v>
      </c>
      <c r="R1" t="s">
        <v>23915</v>
      </c>
      <c r="S1" t="s">
        <v>23916</v>
      </c>
      <c r="T1" t="s">
        <v>23917</v>
      </c>
      <c r="U1" t="s">
        <v>23918</v>
      </c>
      <c r="V1" t="s">
        <v>23919</v>
      </c>
      <c r="W1" t="s">
        <v>23920</v>
      </c>
      <c r="X1" t="s">
        <v>23921</v>
      </c>
      <c r="Y1" t="s">
        <v>23922</v>
      </c>
      <c r="Z1" t="s">
        <v>23923</v>
      </c>
      <c r="AA1" t="s">
        <v>23924</v>
      </c>
      <c r="AB1" t="s">
        <v>23925</v>
      </c>
      <c r="AC1" t="s">
        <v>23926</v>
      </c>
      <c r="AD1" t="s">
        <v>23927</v>
      </c>
      <c r="AE1" t="s">
        <v>23928</v>
      </c>
      <c r="AF1" t="s">
        <v>23929</v>
      </c>
      <c r="AG1" t="s">
        <v>23930</v>
      </c>
      <c r="AH1" t="s">
        <v>23931</v>
      </c>
      <c r="AI1" t="s">
        <v>23932</v>
      </c>
      <c r="AJ1" t="s">
        <v>23933</v>
      </c>
      <c r="AK1" t="s">
        <v>23934</v>
      </c>
      <c r="AL1" t="s">
        <v>23935</v>
      </c>
      <c r="AM1" t="s">
        <v>23936</v>
      </c>
      <c r="AN1" t="s">
        <v>23937</v>
      </c>
      <c r="AO1" t="s">
        <v>23938</v>
      </c>
      <c r="AP1" t="s">
        <v>23939</v>
      </c>
      <c r="AQ1" t="s">
        <v>23940</v>
      </c>
      <c r="AR1" t="s">
        <v>23941</v>
      </c>
      <c r="AS1" t="s">
        <v>23942</v>
      </c>
      <c r="AT1" t="s">
        <v>23943</v>
      </c>
      <c r="AU1" t="s">
        <v>23944</v>
      </c>
      <c r="AV1" t="s">
        <v>23945</v>
      </c>
      <c r="AW1" t="s">
        <v>23946</v>
      </c>
      <c r="AX1" t="s">
        <v>23947</v>
      </c>
    </row>
    <row r="2" spans="1:50" x14ac:dyDescent="0.25">
      <c r="A2">
        <v>4</v>
      </c>
      <c r="B2" t="s">
        <v>530</v>
      </c>
      <c r="C2">
        <v>1</v>
      </c>
      <c r="D2" t="s">
        <v>23877</v>
      </c>
      <c r="E2">
        <v>100112</v>
      </c>
      <c r="F2" t="s">
        <v>8326</v>
      </c>
      <c r="G2">
        <v>100112010</v>
      </c>
      <c r="H2" t="s">
        <v>8352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530</v>
      </c>
      <c r="C3">
        <v>2</v>
      </c>
      <c r="D3" t="s">
        <v>15237</v>
      </c>
      <c r="E3">
        <v>100111</v>
      </c>
      <c r="F3" t="s">
        <v>8285</v>
      </c>
      <c r="G3">
        <v>100111001</v>
      </c>
      <c r="H3" t="s">
        <v>15237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530</v>
      </c>
      <c r="C4">
        <v>3</v>
      </c>
      <c r="D4" t="s">
        <v>23886</v>
      </c>
      <c r="E4">
        <v>100110</v>
      </c>
      <c r="F4" t="s">
        <v>8269</v>
      </c>
      <c r="G4">
        <v>100110006</v>
      </c>
      <c r="H4" t="s">
        <v>8275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530</v>
      </c>
      <c r="C5">
        <v>4</v>
      </c>
      <c r="D5" t="s">
        <v>8286</v>
      </c>
      <c r="E5">
        <v>100111</v>
      </c>
      <c r="F5" t="s">
        <v>8285</v>
      </c>
      <c r="G5">
        <v>100111005</v>
      </c>
      <c r="H5" t="s">
        <v>8286</v>
      </c>
      <c r="I5">
        <v>1</v>
      </c>
      <c r="J5">
        <v>0</v>
      </c>
      <c r="K5">
        <v>0</v>
      </c>
      <c r="L5">
        <v>50</v>
      </c>
      <c r="M5">
        <v>0</v>
      </c>
      <c r="N5">
        <v>99</v>
      </c>
      <c r="O5">
        <v>33</v>
      </c>
      <c r="P5">
        <v>17</v>
      </c>
      <c r="Q5">
        <v>0</v>
      </c>
      <c r="R5">
        <v>0</v>
      </c>
      <c r="S5">
        <v>0</v>
      </c>
      <c r="T5">
        <v>101</v>
      </c>
      <c r="U5">
        <v>54.2</v>
      </c>
      <c r="V5">
        <v>0</v>
      </c>
      <c r="W5">
        <v>107.9</v>
      </c>
      <c r="X5">
        <v>0</v>
      </c>
      <c r="Y5">
        <v>0</v>
      </c>
      <c r="Z5">
        <v>11.8</v>
      </c>
      <c r="AA5">
        <v>16.5</v>
      </c>
      <c r="AB5">
        <v>64.8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120</v>
      </c>
      <c r="AJ5">
        <v>120</v>
      </c>
      <c r="AK5">
        <v>38.4</v>
      </c>
      <c r="AL5">
        <v>72</v>
      </c>
      <c r="AM5">
        <v>104</v>
      </c>
      <c r="AN5">
        <v>66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530</v>
      </c>
      <c r="C6">
        <v>5</v>
      </c>
      <c r="D6" t="s">
        <v>23888</v>
      </c>
      <c r="E6">
        <v>100111</v>
      </c>
      <c r="F6" t="s">
        <v>8285</v>
      </c>
      <c r="G6">
        <v>100111004</v>
      </c>
      <c r="H6" t="s">
        <v>13117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530</v>
      </c>
      <c r="C7">
        <v>6</v>
      </c>
      <c r="D7" t="s">
        <v>23889</v>
      </c>
      <c r="E7">
        <v>100111</v>
      </c>
      <c r="F7" t="s">
        <v>8285</v>
      </c>
      <c r="G7">
        <v>100111004</v>
      </c>
      <c r="H7" t="s">
        <v>13117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32.638613645489599</v>
      </c>
      <c r="AR7">
        <v>8</v>
      </c>
      <c r="AS7">
        <v>58</v>
      </c>
      <c r="AT7">
        <v>204</v>
      </c>
      <c r="AU7">
        <v>52.65</v>
      </c>
      <c r="AV7">
        <v>65.3</v>
      </c>
      <c r="AW7">
        <v>10.1</v>
      </c>
      <c r="AX7">
        <v>0</v>
      </c>
    </row>
    <row r="8" spans="1:50" x14ac:dyDescent="0.25">
      <c r="A8">
        <v>4</v>
      </c>
      <c r="B8" t="s">
        <v>530</v>
      </c>
      <c r="C8">
        <v>8</v>
      </c>
      <c r="D8" t="s">
        <v>8291</v>
      </c>
      <c r="E8">
        <v>100111</v>
      </c>
      <c r="F8" t="s">
        <v>8285</v>
      </c>
      <c r="G8">
        <v>100111006</v>
      </c>
      <c r="H8" t="s">
        <v>8291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4</v>
      </c>
      <c r="B9" t="s">
        <v>530</v>
      </c>
      <c r="C9">
        <v>9</v>
      </c>
      <c r="D9" t="s">
        <v>23891</v>
      </c>
      <c r="E9">
        <v>100112</v>
      </c>
      <c r="F9" t="s">
        <v>8326</v>
      </c>
      <c r="G9">
        <v>100112022</v>
      </c>
      <c r="H9" t="s">
        <v>8412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530</v>
      </c>
      <c r="C10">
        <v>10</v>
      </c>
      <c r="D10" t="s">
        <v>23892</v>
      </c>
      <c r="E10">
        <v>100110</v>
      </c>
      <c r="F10" t="s">
        <v>8269</v>
      </c>
      <c r="G10">
        <v>100110005</v>
      </c>
      <c r="H10" t="s">
        <v>8270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530</v>
      </c>
      <c r="C11">
        <v>11</v>
      </c>
      <c r="D11" t="s">
        <v>23893</v>
      </c>
      <c r="E11">
        <v>100110</v>
      </c>
      <c r="F11" t="s">
        <v>8269</v>
      </c>
      <c r="G11">
        <v>100110003</v>
      </c>
      <c r="H11" t="s">
        <v>13811</v>
      </c>
      <c r="I11">
        <v>1</v>
      </c>
      <c r="J11">
        <v>119</v>
      </c>
      <c r="K11">
        <v>10</v>
      </c>
      <c r="L11">
        <v>3</v>
      </c>
      <c r="M11">
        <v>5</v>
      </c>
      <c r="N11">
        <v>1</v>
      </c>
      <c r="O11">
        <v>193</v>
      </c>
      <c r="P11">
        <v>0</v>
      </c>
      <c r="Q11">
        <v>1</v>
      </c>
      <c r="R11">
        <v>5</v>
      </c>
      <c r="S11">
        <v>4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1.7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530</v>
      </c>
      <c r="C12">
        <v>12</v>
      </c>
      <c r="D12" t="s">
        <v>23894</v>
      </c>
      <c r="E12">
        <v>100113</v>
      </c>
      <c r="F12" t="s">
        <v>8570</v>
      </c>
      <c r="G12">
        <v>100113001</v>
      </c>
      <c r="H12" t="s">
        <v>15247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530</v>
      </c>
      <c r="C13">
        <v>13</v>
      </c>
      <c r="D13" t="s">
        <v>23895</v>
      </c>
      <c r="E13">
        <v>100113</v>
      </c>
      <c r="F13" t="s">
        <v>8570</v>
      </c>
      <c r="G13">
        <v>100113001</v>
      </c>
      <c r="H13" t="s">
        <v>15247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530</v>
      </c>
      <c r="C14">
        <v>18</v>
      </c>
      <c r="D14" t="s">
        <v>14529</v>
      </c>
      <c r="E14">
        <v>100113</v>
      </c>
      <c r="F14" t="s">
        <v>8570</v>
      </c>
      <c r="G14">
        <v>100113002</v>
      </c>
      <c r="H14" t="s">
        <v>14529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530</v>
      </c>
      <c r="C15">
        <v>15</v>
      </c>
      <c r="D15" t="s">
        <v>23897</v>
      </c>
      <c r="E15">
        <v>100111</v>
      </c>
      <c r="F15" t="s">
        <v>8285</v>
      </c>
      <c r="G15">
        <v>100111003</v>
      </c>
      <c r="H15" t="s">
        <v>13816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246.79000000000002</v>
      </c>
      <c r="AR15">
        <v>115.6</v>
      </c>
      <c r="AS15">
        <v>56.5</v>
      </c>
      <c r="AT15">
        <v>442.4</v>
      </c>
      <c r="AU15">
        <v>283.64999999999998</v>
      </c>
      <c r="AV15">
        <v>549.79999999999995</v>
      </c>
      <c r="AW15">
        <v>599.79999999999995</v>
      </c>
      <c r="AX15">
        <v>416.1</v>
      </c>
    </row>
    <row r="16" spans="1:50" x14ac:dyDescent="0.25">
      <c r="A16">
        <v>4</v>
      </c>
      <c r="B16" t="s">
        <v>530</v>
      </c>
      <c r="C16">
        <v>16</v>
      </c>
      <c r="D16" t="s">
        <v>23898</v>
      </c>
      <c r="E16">
        <v>100111</v>
      </c>
      <c r="F16" t="s">
        <v>8285</v>
      </c>
      <c r="G16">
        <v>100111003</v>
      </c>
      <c r="H16" t="s">
        <v>13816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4</v>
      </c>
      <c r="B17" t="s">
        <v>530</v>
      </c>
      <c r="C17">
        <v>19</v>
      </c>
      <c r="D17" t="s">
        <v>15252</v>
      </c>
      <c r="E17">
        <v>100114</v>
      </c>
      <c r="F17" t="s">
        <v>8606</v>
      </c>
      <c r="G17">
        <v>100114001</v>
      </c>
      <c r="H17" t="s">
        <v>15252</v>
      </c>
      <c r="I17">
        <v>1</v>
      </c>
      <c r="J17">
        <v>54709</v>
      </c>
      <c r="K17">
        <v>68572</v>
      </c>
      <c r="L17">
        <v>82460</v>
      </c>
      <c r="M17">
        <v>52293</v>
      </c>
      <c r="N17">
        <v>104689</v>
      </c>
      <c r="O17">
        <v>27966</v>
      </c>
      <c r="P17">
        <v>84762</v>
      </c>
      <c r="Q17">
        <v>98300</v>
      </c>
      <c r="R17">
        <v>112777</v>
      </c>
      <c r="S17">
        <v>168480</v>
      </c>
      <c r="T17">
        <v>99917</v>
      </c>
      <c r="U17">
        <v>117229.4</v>
      </c>
      <c r="V17">
        <v>131332</v>
      </c>
      <c r="W17">
        <v>105507.8</v>
      </c>
      <c r="X17">
        <v>149703.9</v>
      </c>
      <c r="Y17">
        <v>0</v>
      </c>
      <c r="Z17">
        <v>121752.9</v>
      </c>
      <c r="AA17">
        <v>123839.6</v>
      </c>
      <c r="AB17">
        <v>86902.8</v>
      </c>
      <c r="AC17">
        <v>137281.4</v>
      </c>
      <c r="AD17">
        <v>159122.6</v>
      </c>
      <c r="AE17">
        <v>129519.6</v>
      </c>
      <c r="AF17">
        <v>131241.4</v>
      </c>
      <c r="AG17">
        <v>110721.3</v>
      </c>
      <c r="AH17">
        <v>109620</v>
      </c>
      <c r="AI17">
        <v>106540.8</v>
      </c>
      <c r="AJ17">
        <v>120464.5</v>
      </c>
      <c r="AK17">
        <v>56405.8</v>
      </c>
      <c r="AL17">
        <v>66880</v>
      </c>
      <c r="AM17">
        <v>51591.1</v>
      </c>
      <c r="AN17">
        <v>78466.3</v>
      </c>
      <c r="AO17">
        <v>75516</v>
      </c>
      <c r="AP17">
        <v>41067.300000000003</v>
      </c>
      <c r="AQ17">
        <v>51863.119903167018</v>
      </c>
      <c r="AR17">
        <v>47235.5</v>
      </c>
      <c r="AS17">
        <v>43406.3</v>
      </c>
      <c r="AT17">
        <v>54372.1</v>
      </c>
      <c r="AU17">
        <v>54517.979999999996</v>
      </c>
      <c r="AV17">
        <v>60645.8</v>
      </c>
      <c r="AW17">
        <v>57868.1</v>
      </c>
      <c r="AX17">
        <v>44507.3</v>
      </c>
    </row>
    <row r="18" spans="1:50" x14ac:dyDescent="0.25">
      <c r="A18">
        <v>4</v>
      </c>
      <c r="B18" t="s">
        <v>530</v>
      </c>
      <c r="C18">
        <v>20</v>
      </c>
      <c r="D18" t="s">
        <v>23900</v>
      </c>
      <c r="E18">
        <v>100110</v>
      </c>
      <c r="F18" t="s">
        <v>8269</v>
      </c>
      <c r="G18">
        <v>100110002</v>
      </c>
      <c r="H18" t="s">
        <v>14514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13.777158027554909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</v>
      </c>
      <c r="B19" t="s">
        <v>530</v>
      </c>
      <c r="C19">
        <v>21</v>
      </c>
      <c r="D19" t="s">
        <v>23901</v>
      </c>
      <c r="E19">
        <v>100110</v>
      </c>
      <c r="F19" t="s">
        <v>8269</v>
      </c>
      <c r="G19">
        <v>100110002</v>
      </c>
      <c r="H19" t="s">
        <v>14514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530</v>
      </c>
      <c r="C20">
        <v>23</v>
      </c>
      <c r="D20" t="s">
        <v>13826</v>
      </c>
      <c r="E20">
        <v>100113</v>
      </c>
      <c r="F20" t="s">
        <v>8570</v>
      </c>
      <c r="G20">
        <v>100113003</v>
      </c>
      <c r="H20" t="s">
        <v>13826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</v>
      </c>
      <c r="B21" t="s">
        <v>530</v>
      </c>
      <c r="C21">
        <v>24</v>
      </c>
      <c r="D21" t="s">
        <v>8637</v>
      </c>
      <c r="E21">
        <v>100114</v>
      </c>
      <c r="F21" t="s">
        <v>8606</v>
      </c>
      <c r="G21">
        <v>100114011</v>
      </c>
      <c r="H21" t="s">
        <v>8637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4</v>
      </c>
      <c r="B22" t="s">
        <v>530</v>
      </c>
      <c r="C22">
        <v>25</v>
      </c>
      <c r="D22" t="s">
        <v>8571</v>
      </c>
      <c r="E22">
        <v>100113</v>
      </c>
      <c r="F22" t="s">
        <v>8570</v>
      </c>
      <c r="G22">
        <v>100113005</v>
      </c>
      <c r="H22" t="s">
        <v>8571</v>
      </c>
      <c r="I22">
        <v>1</v>
      </c>
      <c r="J22">
        <v>481.34</v>
      </c>
      <c r="K22">
        <v>377.83100000000002</v>
      </c>
      <c r="L22">
        <v>368.20600000000002</v>
      </c>
      <c r="M22">
        <v>436.39600000000002</v>
      </c>
      <c r="N22">
        <v>494.90899999999999</v>
      </c>
      <c r="O22">
        <v>545.15899999999999</v>
      </c>
      <c r="P22">
        <v>554</v>
      </c>
      <c r="Q22">
        <v>574.274</v>
      </c>
      <c r="R22">
        <v>558</v>
      </c>
      <c r="S22">
        <v>710</v>
      </c>
      <c r="T22">
        <v>761</v>
      </c>
      <c r="U22">
        <v>752.3</v>
      </c>
      <c r="V22">
        <v>719</v>
      </c>
      <c r="W22">
        <v>722.5</v>
      </c>
      <c r="X22">
        <v>738.78</v>
      </c>
      <c r="Y22">
        <v>528.76599999999996</v>
      </c>
      <c r="Z22">
        <v>257</v>
      </c>
      <c r="AA22">
        <v>126.3</v>
      </c>
      <c r="AB22">
        <v>206.7</v>
      </c>
      <c r="AC22">
        <v>265.39999999999998</v>
      </c>
      <c r="AD22">
        <v>165.1</v>
      </c>
      <c r="AE22">
        <v>173.5</v>
      </c>
      <c r="AF22">
        <v>84</v>
      </c>
      <c r="AG22">
        <v>155.9</v>
      </c>
      <c r="AH22">
        <v>56</v>
      </c>
      <c r="AI22">
        <v>109.2</v>
      </c>
      <c r="AJ22">
        <v>63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530</v>
      </c>
      <c r="C23">
        <v>26</v>
      </c>
      <c r="D23" t="s">
        <v>23878</v>
      </c>
      <c r="E23">
        <v>100112</v>
      </c>
      <c r="F23" t="s">
        <v>8326</v>
      </c>
      <c r="G23">
        <v>100112020</v>
      </c>
      <c r="H23" t="s">
        <v>8402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530</v>
      </c>
      <c r="C24">
        <v>27</v>
      </c>
      <c r="D24" t="s">
        <v>23903</v>
      </c>
      <c r="E24">
        <v>100111</v>
      </c>
      <c r="F24" t="s">
        <v>8285</v>
      </c>
      <c r="G24">
        <v>100111002</v>
      </c>
      <c r="H24" t="s">
        <v>14519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61.6</v>
      </c>
      <c r="AW24">
        <v>0</v>
      </c>
      <c r="AX24">
        <v>0</v>
      </c>
    </row>
    <row r="25" spans="1:50" x14ac:dyDescent="0.25">
      <c r="A25">
        <v>4</v>
      </c>
      <c r="B25" t="s">
        <v>530</v>
      </c>
      <c r="C25">
        <v>28</v>
      </c>
      <c r="D25" t="s">
        <v>23904</v>
      </c>
      <c r="E25">
        <v>100111</v>
      </c>
      <c r="F25" t="s">
        <v>8285</v>
      </c>
      <c r="G25">
        <v>100111002</v>
      </c>
      <c r="H25" t="s">
        <v>14519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959.87119662730106</v>
      </c>
      <c r="AR25">
        <v>1134.4000000000001</v>
      </c>
      <c r="AS25">
        <v>247.6</v>
      </c>
      <c r="AT25">
        <v>340.3</v>
      </c>
      <c r="AU25">
        <v>126.79</v>
      </c>
      <c r="AV25">
        <v>131</v>
      </c>
      <c r="AW25">
        <v>56.5</v>
      </c>
      <c r="AX25">
        <v>0</v>
      </c>
    </row>
    <row r="26" spans="1:50" x14ac:dyDescent="0.25">
      <c r="A26">
        <v>4</v>
      </c>
      <c r="B26" t="s">
        <v>530</v>
      </c>
      <c r="C26">
        <v>30</v>
      </c>
      <c r="D26" t="s">
        <v>8321</v>
      </c>
      <c r="E26">
        <v>100111</v>
      </c>
      <c r="F26" t="s">
        <v>8285</v>
      </c>
      <c r="G26">
        <v>100111012</v>
      </c>
      <c r="H26" t="s">
        <v>8321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5</v>
      </c>
      <c r="B27" t="s">
        <v>548</v>
      </c>
      <c r="C27">
        <v>1</v>
      </c>
      <c r="D27" t="s">
        <v>23877</v>
      </c>
      <c r="E27">
        <v>100112</v>
      </c>
      <c r="F27" t="s">
        <v>8326</v>
      </c>
      <c r="G27">
        <v>100112010</v>
      </c>
      <c r="H27" t="s">
        <v>8352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</v>
      </c>
      <c r="B28" t="s">
        <v>548</v>
      </c>
      <c r="C28">
        <v>2</v>
      </c>
      <c r="D28" t="s">
        <v>15237</v>
      </c>
      <c r="E28">
        <v>100111</v>
      </c>
      <c r="F28" t="s">
        <v>8285</v>
      </c>
      <c r="G28">
        <v>100111001</v>
      </c>
      <c r="H28" t="s">
        <v>15237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</v>
      </c>
      <c r="B29" t="s">
        <v>548</v>
      </c>
      <c r="C29">
        <v>3</v>
      </c>
      <c r="D29" t="s">
        <v>23886</v>
      </c>
      <c r="E29">
        <v>100110</v>
      </c>
      <c r="F29" t="s">
        <v>8269</v>
      </c>
      <c r="G29">
        <v>100110006</v>
      </c>
      <c r="H29" t="s">
        <v>8275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63</v>
      </c>
      <c r="AT29">
        <v>23.6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</v>
      </c>
      <c r="B30" t="s">
        <v>548</v>
      </c>
      <c r="C30">
        <v>4</v>
      </c>
      <c r="D30" t="s">
        <v>8286</v>
      </c>
      <c r="E30">
        <v>100111</v>
      </c>
      <c r="F30" t="s">
        <v>8285</v>
      </c>
      <c r="G30">
        <v>100111005</v>
      </c>
      <c r="H30" t="s">
        <v>8286</v>
      </c>
      <c r="I30">
        <v>1</v>
      </c>
      <c r="J30">
        <v>0</v>
      </c>
      <c r="K30">
        <v>13</v>
      </c>
      <c r="L30">
        <v>528</v>
      </c>
      <c r="M30">
        <v>80</v>
      </c>
      <c r="N30">
        <v>0</v>
      </c>
      <c r="O30">
        <v>634</v>
      </c>
      <c r="P30">
        <v>35</v>
      </c>
      <c r="Q30">
        <v>295</v>
      </c>
      <c r="R30">
        <v>176</v>
      </c>
      <c r="S30">
        <v>161</v>
      </c>
      <c r="T30">
        <v>86</v>
      </c>
      <c r="U30">
        <v>176.5</v>
      </c>
      <c r="V30">
        <v>1036.8</v>
      </c>
      <c r="W30">
        <v>36.299999999999997</v>
      </c>
      <c r="X30">
        <v>51</v>
      </c>
      <c r="Y30">
        <v>0</v>
      </c>
      <c r="Z30">
        <v>1163.3</v>
      </c>
      <c r="AA30">
        <v>1256.3</v>
      </c>
      <c r="AB30">
        <v>645.1</v>
      </c>
      <c r="AC30">
        <v>0</v>
      </c>
      <c r="AD30">
        <v>2334.1</v>
      </c>
      <c r="AE30">
        <v>387.2</v>
      </c>
      <c r="AF30">
        <v>560</v>
      </c>
      <c r="AG30">
        <v>1115.8</v>
      </c>
      <c r="AH30">
        <v>1134</v>
      </c>
      <c r="AI30">
        <v>243</v>
      </c>
      <c r="AJ30">
        <v>201.6</v>
      </c>
      <c r="AK30">
        <v>1663.5</v>
      </c>
      <c r="AL30">
        <v>2304</v>
      </c>
      <c r="AM30">
        <v>278.89999999999998</v>
      </c>
      <c r="AN30">
        <v>525.1</v>
      </c>
      <c r="AO30">
        <v>0</v>
      </c>
      <c r="AP30">
        <v>102</v>
      </c>
      <c r="AQ30">
        <v>1041.2857168631294</v>
      </c>
      <c r="AR30">
        <v>48.410000000000004</v>
      </c>
      <c r="AS30">
        <v>0</v>
      </c>
      <c r="AT30">
        <v>110.2</v>
      </c>
      <c r="AU30">
        <v>189</v>
      </c>
      <c r="AV30">
        <v>0</v>
      </c>
      <c r="AW30">
        <v>526.20000000000005</v>
      </c>
      <c r="AX30">
        <v>0</v>
      </c>
    </row>
    <row r="31" spans="1:50" x14ac:dyDescent="0.25">
      <c r="A31">
        <v>5</v>
      </c>
      <c r="B31" t="s">
        <v>548</v>
      </c>
      <c r="C31">
        <v>5</v>
      </c>
      <c r="D31" t="s">
        <v>23888</v>
      </c>
      <c r="E31">
        <v>100111</v>
      </c>
      <c r="F31" t="s">
        <v>8285</v>
      </c>
      <c r="G31">
        <v>100111004</v>
      </c>
      <c r="H31" t="s">
        <v>13117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5</v>
      </c>
      <c r="B32" t="s">
        <v>548</v>
      </c>
      <c r="C32">
        <v>6</v>
      </c>
      <c r="D32" t="s">
        <v>23889</v>
      </c>
      <c r="E32">
        <v>100111</v>
      </c>
      <c r="F32" t="s">
        <v>8285</v>
      </c>
      <c r="G32">
        <v>100111004</v>
      </c>
      <c r="H32" t="s">
        <v>13117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1.8</v>
      </c>
      <c r="AS32">
        <v>0</v>
      </c>
      <c r="AT32">
        <v>506.9</v>
      </c>
      <c r="AU32">
        <v>0</v>
      </c>
      <c r="AV32">
        <v>2550.0899999999997</v>
      </c>
      <c r="AW32">
        <v>0</v>
      </c>
      <c r="AX32">
        <v>0</v>
      </c>
    </row>
    <row r="33" spans="1:50" x14ac:dyDescent="0.25">
      <c r="A33">
        <v>5</v>
      </c>
      <c r="B33" t="s">
        <v>548</v>
      </c>
      <c r="C33">
        <v>8</v>
      </c>
      <c r="D33" t="s">
        <v>8291</v>
      </c>
      <c r="E33">
        <v>100111</v>
      </c>
      <c r="F33" t="s">
        <v>8285</v>
      </c>
      <c r="G33">
        <v>100111006</v>
      </c>
      <c r="H33" t="s">
        <v>8291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5</v>
      </c>
      <c r="B34" t="s">
        <v>548</v>
      </c>
      <c r="C34">
        <v>9</v>
      </c>
      <c r="D34" t="s">
        <v>23891</v>
      </c>
      <c r="E34">
        <v>100112</v>
      </c>
      <c r="F34" t="s">
        <v>8326</v>
      </c>
      <c r="G34">
        <v>100112022</v>
      </c>
      <c r="H34" t="s">
        <v>8412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548</v>
      </c>
      <c r="C35">
        <v>10</v>
      </c>
      <c r="D35" t="s">
        <v>23892</v>
      </c>
      <c r="E35">
        <v>100110</v>
      </c>
      <c r="F35" t="s">
        <v>8269</v>
      </c>
      <c r="G35">
        <v>100110005</v>
      </c>
      <c r="H35" t="s">
        <v>8270</v>
      </c>
      <c r="I35">
        <v>1</v>
      </c>
      <c r="J35">
        <v>46</v>
      </c>
      <c r="K35">
        <v>16</v>
      </c>
      <c r="L35">
        <v>0</v>
      </c>
      <c r="M35">
        <v>0</v>
      </c>
      <c r="N35">
        <v>0</v>
      </c>
      <c r="O35">
        <v>2001</v>
      </c>
      <c r="P35">
        <v>279</v>
      </c>
      <c r="Q35">
        <v>2611</v>
      </c>
      <c r="R35">
        <v>1900</v>
      </c>
      <c r="S35">
        <v>551</v>
      </c>
      <c r="T35">
        <v>396</v>
      </c>
      <c r="U35">
        <v>445</v>
      </c>
      <c r="V35">
        <v>1261</v>
      </c>
      <c r="W35">
        <v>494.8</v>
      </c>
      <c r="X35">
        <v>309.39999999999998</v>
      </c>
      <c r="Y35">
        <v>0</v>
      </c>
      <c r="Z35">
        <v>252.5</v>
      </c>
      <c r="AA35">
        <v>339.4</v>
      </c>
      <c r="AB35">
        <v>389.3</v>
      </c>
      <c r="AC35">
        <v>0</v>
      </c>
      <c r="AD35">
        <v>2421.4</v>
      </c>
      <c r="AE35">
        <v>1714.6</v>
      </c>
      <c r="AF35">
        <v>950.7</v>
      </c>
      <c r="AG35">
        <v>399</v>
      </c>
      <c r="AH35">
        <v>396.5</v>
      </c>
      <c r="AI35">
        <v>0</v>
      </c>
      <c r="AJ35">
        <v>38.5</v>
      </c>
      <c r="AK35">
        <v>2683</v>
      </c>
      <c r="AL35">
        <v>237</v>
      </c>
      <c r="AM35">
        <v>246.3</v>
      </c>
      <c r="AN35">
        <v>445.4</v>
      </c>
      <c r="AO35">
        <v>105</v>
      </c>
      <c r="AP35">
        <v>77.22</v>
      </c>
      <c r="AQ35">
        <v>159.14336307789034</v>
      </c>
      <c r="AR35">
        <v>24.36</v>
      </c>
      <c r="AS35">
        <v>0</v>
      </c>
      <c r="AT35">
        <v>2.2999999999999998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548</v>
      </c>
      <c r="C36">
        <v>11</v>
      </c>
      <c r="D36" t="s">
        <v>23893</v>
      </c>
      <c r="E36">
        <v>100110</v>
      </c>
      <c r="F36" t="s">
        <v>8269</v>
      </c>
      <c r="G36">
        <v>100110003</v>
      </c>
      <c r="H36" t="s">
        <v>13811</v>
      </c>
      <c r="I36">
        <v>1</v>
      </c>
      <c r="J36">
        <v>46</v>
      </c>
      <c r="K36">
        <v>13</v>
      </c>
      <c r="L36">
        <v>50</v>
      </c>
      <c r="M36">
        <v>0</v>
      </c>
      <c r="N36">
        <v>3</v>
      </c>
      <c r="O36">
        <v>605</v>
      </c>
      <c r="P36">
        <v>250</v>
      </c>
      <c r="Q36">
        <v>758</v>
      </c>
      <c r="R36">
        <v>304</v>
      </c>
      <c r="S36">
        <v>159</v>
      </c>
      <c r="T36">
        <v>3</v>
      </c>
      <c r="U36">
        <v>3</v>
      </c>
      <c r="V36">
        <v>372</v>
      </c>
      <c r="W36">
        <v>36.200000000000003</v>
      </c>
      <c r="X36">
        <v>18.399999999999999</v>
      </c>
      <c r="Y36">
        <v>0</v>
      </c>
      <c r="Z36">
        <v>0</v>
      </c>
      <c r="AA36">
        <v>18.2</v>
      </c>
      <c r="AB36">
        <v>0</v>
      </c>
      <c r="AC36">
        <v>0</v>
      </c>
      <c r="AD36">
        <v>14.1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41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2.1819149185717528</v>
      </c>
      <c r="AR36">
        <v>1.9799999999999998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5</v>
      </c>
      <c r="B37" t="s">
        <v>548</v>
      </c>
      <c r="C37">
        <v>12</v>
      </c>
      <c r="D37" t="s">
        <v>23894</v>
      </c>
      <c r="E37">
        <v>100113</v>
      </c>
      <c r="F37" t="s">
        <v>8570</v>
      </c>
      <c r="G37">
        <v>100113001</v>
      </c>
      <c r="H37" t="s">
        <v>15247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548</v>
      </c>
      <c r="C38">
        <v>13</v>
      </c>
      <c r="D38" t="s">
        <v>23895</v>
      </c>
      <c r="E38">
        <v>100113</v>
      </c>
      <c r="F38" t="s">
        <v>8570</v>
      </c>
      <c r="G38">
        <v>100113001</v>
      </c>
      <c r="H38" t="s">
        <v>15247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5</v>
      </c>
      <c r="B39" t="s">
        <v>548</v>
      </c>
      <c r="C39">
        <v>18</v>
      </c>
      <c r="D39" t="s">
        <v>14529</v>
      </c>
      <c r="E39">
        <v>100113</v>
      </c>
      <c r="F39" t="s">
        <v>8570</v>
      </c>
      <c r="G39">
        <v>100113002</v>
      </c>
      <c r="H39" t="s">
        <v>14529</v>
      </c>
      <c r="I39">
        <v>1</v>
      </c>
      <c r="J39">
        <v>106</v>
      </c>
      <c r="K39">
        <v>0</v>
      </c>
      <c r="L39">
        <v>20</v>
      </c>
      <c r="M39">
        <v>7</v>
      </c>
      <c r="N39">
        <v>0</v>
      </c>
      <c r="O39">
        <v>45</v>
      </c>
      <c r="P39">
        <v>106</v>
      </c>
      <c r="Q39">
        <v>1627</v>
      </c>
      <c r="R39">
        <v>1471</v>
      </c>
      <c r="S39">
        <v>501</v>
      </c>
      <c r="T39">
        <v>800</v>
      </c>
      <c r="U39">
        <v>186</v>
      </c>
      <c r="V39">
        <v>1419</v>
      </c>
      <c r="W39">
        <v>732.4</v>
      </c>
      <c r="X39">
        <v>56.6</v>
      </c>
      <c r="Y39">
        <v>0</v>
      </c>
      <c r="Z39">
        <v>184.5</v>
      </c>
      <c r="AA39">
        <v>9.5</v>
      </c>
      <c r="AB39">
        <v>82.7</v>
      </c>
      <c r="AC39">
        <v>35.1</v>
      </c>
      <c r="AD39">
        <v>0</v>
      </c>
      <c r="AE39">
        <v>0</v>
      </c>
      <c r="AF39">
        <v>0</v>
      </c>
      <c r="AG39">
        <v>105</v>
      </c>
      <c r="AH39">
        <v>105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55.5</v>
      </c>
      <c r="AQ39">
        <v>0</v>
      </c>
      <c r="AR39">
        <v>65.52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5</v>
      </c>
      <c r="B40" t="s">
        <v>548</v>
      </c>
      <c r="C40">
        <v>15</v>
      </c>
      <c r="D40" t="s">
        <v>23897</v>
      </c>
      <c r="E40">
        <v>100111</v>
      </c>
      <c r="F40" t="s">
        <v>8285</v>
      </c>
      <c r="G40">
        <v>100111003</v>
      </c>
      <c r="H40" t="s">
        <v>13816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15247.183113874373</v>
      </c>
      <c r="AR40">
        <v>10780.32</v>
      </c>
      <c r="AS40">
        <v>8500.7999999999993</v>
      </c>
      <c r="AT40">
        <v>7963.5</v>
      </c>
      <c r="AU40">
        <v>9238.84</v>
      </c>
      <c r="AV40">
        <v>13317.6</v>
      </c>
      <c r="AW40">
        <v>7728.6</v>
      </c>
      <c r="AX40">
        <v>495.4</v>
      </c>
    </row>
    <row r="41" spans="1:50" x14ac:dyDescent="0.25">
      <c r="A41">
        <v>5</v>
      </c>
      <c r="B41" t="s">
        <v>548</v>
      </c>
      <c r="C41">
        <v>16</v>
      </c>
      <c r="D41" t="s">
        <v>23898</v>
      </c>
      <c r="E41">
        <v>100111</v>
      </c>
      <c r="F41" t="s">
        <v>8285</v>
      </c>
      <c r="G41">
        <v>100111003</v>
      </c>
      <c r="H41" t="s">
        <v>13816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1307.3017643598478</v>
      </c>
      <c r="AR41">
        <v>272.18</v>
      </c>
      <c r="AS41">
        <v>267.79000000000002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548</v>
      </c>
      <c r="C42">
        <v>19</v>
      </c>
      <c r="D42" t="s">
        <v>15252</v>
      </c>
      <c r="E42">
        <v>100114</v>
      </c>
      <c r="F42" t="s">
        <v>8606</v>
      </c>
      <c r="G42">
        <v>100114001</v>
      </c>
      <c r="H42" t="s">
        <v>15252</v>
      </c>
      <c r="I42">
        <v>1</v>
      </c>
      <c r="J42">
        <v>22996</v>
      </c>
      <c r="K42">
        <v>35459</v>
      </c>
      <c r="L42">
        <v>24618</v>
      </c>
      <c r="M42">
        <v>19425</v>
      </c>
      <c r="N42">
        <v>34815</v>
      </c>
      <c r="O42">
        <v>33954</v>
      </c>
      <c r="P42">
        <v>33711</v>
      </c>
      <c r="Q42">
        <v>66385</v>
      </c>
      <c r="R42">
        <v>56345</v>
      </c>
      <c r="S42">
        <v>49934</v>
      </c>
      <c r="T42">
        <v>43747</v>
      </c>
      <c r="U42">
        <v>47140.5</v>
      </c>
      <c r="V42">
        <v>59888</v>
      </c>
      <c r="W42">
        <v>41150.5</v>
      </c>
      <c r="X42">
        <v>44822.1</v>
      </c>
      <c r="Y42">
        <v>0</v>
      </c>
      <c r="Z42">
        <v>21493.599999999999</v>
      </c>
      <c r="AA42">
        <v>25023.200000000001</v>
      </c>
      <c r="AB42">
        <v>26202.1</v>
      </c>
      <c r="AC42">
        <v>50621.8</v>
      </c>
      <c r="AD42">
        <v>18642.099999999999</v>
      </c>
      <c r="AE42">
        <v>17279.099999999999</v>
      </c>
      <c r="AF42">
        <v>21402.7</v>
      </c>
      <c r="AG42">
        <v>14420.5</v>
      </c>
      <c r="AH42">
        <v>15000</v>
      </c>
      <c r="AI42">
        <v>25575</v>
      </c>
      <c r="AJ42">
        <v>31322.5</v>
      </c>
      <c r="AK42">
        <v>20394.8</v>
      </c>
      <c r="AL42">
        <v>27744</v>
      </c>
      <c r="AM42">
        <v>8350.7000000000007</v>
      </c>
      <c r="AN42">
        <v>11764.2</v>
      </c>
      <c r="AO42">
        <v>31084</v>
      </c>
      <c r="AP42">
        <v>16000.460000000001</v>
      </c>
      <c r="AQ42">
        <v>16391.720884117247</v>
      </c>
      <c r="AR42">
        <v>18070.8</v>
      </c>
      <c r="AS42">
        <v>21881.1</v>
      </c>
      <c r="AT42">
        <v>13820.6</v>
      </c>
      <c r="AU42">
        <v>23887.480000000003</v>
      </c>
      <c r="AV42">
        <v>10162.5</v>
      </c>
      <c r="AW42">
        <v>14750.5</v>
      </c>
      <c r="AX42">
        <v>2773.3</v>
      </c>
    </row>
    <row r="43" spans="1:50" x14ac:dyDescent="0.25">
      <c r="A43">
        <v>5</v>
      </c>
      <c r="B43" t="s">
        <v>548</v>
      </c>
      <c r="C43">
        <v>20</v>
      </c>
      <c r="D43" t="s">
        <v>23900</v>
      </c>
      <c r="E43">
        <v>100110</v>
      </c>
      <c r="F43" t="s">
        <v>8269</v>
      </c>
      <c r="G43">
        <v>100110002</v>
      </c>
      <c r="H43" t="s">
        <v>14514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32.310501196737988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548</v>
      </c>
      <c r="C44">
        <v>21</v>
      </c>
      <c r="D44" t="s">
        <v>23901</v>
      </c>
      <c r="E44">
        <v>100110</v>
      </c>
      <c r="F44" t="s">
        <v>8269</v>
      </c>
      <c r="G44">
        <v>100110002</v>
      </c>
      <c r="H44" t="s">
        <v>14514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5</v>
      </c>
      <c r="B45" t="s">
        <v>548</v>
      </c>
      <c r="C45">
        <v>23</v>
      </c>
      <c r="D45" t="s">
        <v>13826</v>
      </c>
      <c r="E45">
        <v>100113</v>
      </c>
      <c r="F45" t="s">
        <v>8570</v>
      </c>
      <c r="G45">
        <v>100113003</v>
      </c>
      <c r="H45" t="s">
        <v>13826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24.768115942028984</v>
      </c>
      <c r="AL45">
        <v>896</v>
      </c>
      <c r="AM45">
        <v>0</v>
      </c>
      <c r="AN45">
        <v>0</v>
      </c>
      <c r="AO45">
        <v>0</v>
      </c>
      <c r="AP45">
        <v>0</v>
      </c>
      <c r="AQ45">
        <v>319.01574803149606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548</v>
      </c>
      <c r="C46">
        <v>24</v>
      </c>
      <c r="D46" t="s">
        <v>8637</v>
      </c>
      <c r="E46">
        <v>100114</v>
      </c>
      <c r="F46" t="s">
        <v>8606</v>
      </c>
      <c r="G46">
        <v>100114011</v>
      </c>
      <c r="H46" t="s">
        <v>8637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500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548</v>
      </c>
      <c r="C47">
        <v>25</v>
      </c>
      <c r="D47" t="s">
        <v>8571</v>
      </c>
      <c r="E47">
        <v>100113</v>
      </c>
      <c r="F47" t="s">
        <v>8570</v>
      </c>
      <c r="G47">
        <v>100113005</v>
      </c>
      <c r="H47" t="s">
        <v>8571</v>
      </c>
      <c r="I47">
        <v>1</v>
      </c>
      <c r="J47">
        <v>1041.0260000000001</v>
      </c>
      <c r="K47">
        <v>1335.893</v>
      </c>
      <c r="L47">
        <v>1116.2850000000001</v>
      </c>
      <c r="M47">
        <v>1044.5650000000001</v>
      </c>
      <c r="N47">
        <v>1122.7339999999999</v>
      </c>
      <c r="O47">
        <v>1158.4570000000001</v>
      </c>
      <c r="P47">
        <v>1287</v>
      </c>
      <c r="Q47">
        <v>1391.3430000000001</v>
      </c>
      <c r="R47">
        <v>1346</v>
      </c>
      <c r="S47">
        <v>1440</v>
      </c>
      <c r="T47">
        <v>1615</v>
      </c>
      <c r="U47">
        <v>1635.8</v>
      </c>
      <c r="V47">
        <v>2390</v>
      </c>
      <c r="W47">
        <v>2285</v>
      </c>
      <c r="X47">
        <v>2173.598</v>
      </c>
      <c r="Y47">
        <v>1779.6949999999999</v>
      </c>
      <c r="Z47">
        <v>1188.0999999999999</v>
      </c>
      <c r="AA47">
        <v>734.5</v>
      </c>
      <c r="AB47">
        <v>1143.5999999999999</v>
      </c>
      <c r="AC47">
        <v>1306.5</v>
      </c>
      <c r="AD47">
        <v>1344</v>
      </c>
      <c r="AE47">
        <v>691.6</v>
      </c>
      <c r="AF47">
        <v>669.1</v>
      </c>
      <c r="AG47">
        <v>792.9</v>
      </c>
      <c r="AH47">
        <v>746.4</v>
      </c>
      <c r="AI47">
        <v>585</v>
      </c>
      <c r="AJ47">
        <v>903.4</v>
      </c>
      <c r="AK47">
        <v>26.700767263427107</v>
      </c>
      <c r="AL47">
        <v>1806</v>
      </c>
      <c r="AM47">
        <v>196.6</v>
      </c>
      <c r="AN47">
        <v>271.10000000000002</v>
      </c>
      <c r="AO47">
        <v>242</v>
      </c>
      <c r="AP47">
        <v>146</v>
      </c>
      <c r="AQ47">
        <v>169.24252151710198</v>
      </c>
      <c r="AR47">
        <v>117.17999999999999</v>
      </c>
      <c r="AS47">
        <v>172.4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548</v>
      </c>
      <c r="C48">
        <v>26</v>
      </c>
      <c r="D48" t="s">
        <v>23878</v>
      </c>
      <c r="E48">
        <v>100112</v>
      </c>
      <c r="F48" t="s">
        <v>8326</v>
      </c>
      <c r="G48">
        <v>100112020</v>
      </c>
      <c r="H48" t="s">
        <v>8402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460.09999999999997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3605.8999119182836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548</v>
      </c>
      <c r="C49">
        <v>27</v>
      </c>
      <c r="D49" t="s">
        <v>23903</v>
      </c>
      <c r="E49">
        <v>100111</v>
      </c>
      <c r="F49" t="s">
        <v>8285</v>
      </c>
      <c r="G49">
        <v>100111002</v>
      </c>
      <c r="H49" t="s">
        <v>14519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1002.7840498080781</v>
      </c>
      <c r="AR49">
        <v>908.5200000000001</v>
      </c>
      <c r="AS49">
        <v>970.2</v>
      </c>
      <c r="AT49">
        <v>989.8</v>
      </c>
      <c r="AU49">
        <v>358.11</v>
      </c>
      <c r="AV49">
        <v>0</v>
      </c>
      <c r="AW49">
        <v>290.89999999999998</v>
      </c>
      <c r="AX49">
        <v>189.7</v>
      </c>
    </row>
    <row r="50" spans="1:50" x14ac:dyDescent="0.25">
      <c r="A50">
        <v>5</v>
      </c>
      <c r="B50" t="s">
        <v>548</v>
      </c>
      <c r="C50">
        <v>28</v>
      </c>
      <c r="D50" t="s">
        <v>23904</v>
      </c>
      <c r="E50">
        <v>100111</v>
      </c>
      <c r="F50" t="s">
        <v>8285</v>
      </c>
      <c r="G50">
        <v>100111002</v>
      </c>
      <c r="H50" t="s">
        <v>14519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15163.683989388999</v>
      </c>
      <c r="AR50">
        <v>3871.9800000000005</v>
      </c>
      <c r="AS50">
        <v>6328.7</v>
      </c>
      <c r="AT50">
        <v>7779.5</v>
      </c>
      <c r="AU50">
        <v>3270.96</v>
      </c>
      <c r="AV50">
        <v>10119.5</v>
      </c>
      <c r="AW50">
        <v>3043.4</v>
      </c>
      <c r="AX50">
        <v>418.7</v>
      </c>
    </row>
    <row r="51" spans="1:50" x14ac:dyDescent="0.25">
      <c r="A51">
        <v>5</v>
      </c>
      <c r="B51" t="s">
        <v>548</v>
      </c>
      <c r="C51">
        <v>30</v>
      </c>
      <c r="D51" t="s">
        <v>8321</v>
      </c>
      <c r="E51">
        <v>100111</v>
      </c>
      <c r="F51" t="s">
        <v>8285</v>
      </c>
      <c r="G51">
        <v>100111012</v>
      </c>
      <c r="H51" t="s">
        <v>8321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6</v>
      </c>
      <c r="B52" t="s">
        <v>1199</v>
      </c>
      <c r="C52">
        <v>1</v>
      </c>
      <c r="D52" t="s">
        <v>23877</v>
      </c>
      <c r="E52">
        <v>100112</v>
      </c>
      <c r="F52" t="s">
        <v>8326</v>
      </c>
      <c r="G52">
        <v>100112010</v>
      </c>
      <c r="H52" t="s">
        <v>8352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0.88691796008869173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6</v>
      </c>
      <c r="B53" t="s">
        <v>1199</v>
      </c>
      <c r="C53">
        <v>2</v>
      </c>
      <c r="D53" t="s">
        <v>15237</v>
      </c>
      <c r="E53">
        <v>100111</v>
      </c>
      <c r="F53" t="s">
        <v>8285</v>
      </c>
      <c r="G53">
        <v>100111001</v>
      </c>
      <c r="H53" t="s">
        <v>15237</v>
      </c>
      <c r="I53">
        <v>1</v>
      </c>
      <c r="J53">
        <v>37130</v>
      </c>
      <c r="K53">
        <v>35897</v>
      </c>
      <c r="L53">
        <v>47093</v>
      </c>
      <c r="M53">
        <v>32668</v>
      </c>
      <c r="N53">
        <v>34682</v>
      </c>
      <c r="O53">
        <v>24007</v>
      </c>
      <c r="P53">
        <v>14930</v>
      </c>
      <c r="Q53">
        <v>29512</v>
      </c>
      <c r="R53">
        <v>35829</v>
      </c>
      <c r="S53">
        <v>35208</v>
      </c>
      <c r="T53">
        <v>28494</v>
      </c>
      <c r="U53">
        <v>19482</v>
      </c>
      <c r="V53">
        <v>23108</v>
      </c>
      <c r="W53">
        <v>32194.3</v>
      </c>
      <c r="X53">
        <v>29890.799999999999</v>
      </c>
      <c r="Y53">
        <v>0</v>
      </c>
      <c r="Z53">
        <v>33200.800000000003</v>
      </c>
      <c r="AA53">
        <v>7807.5</v>
      </c>
      <c r="AB53">
        <v>4386.2</v>
      </c>
      <c r="AC53">
        <v>4040.6</v>
      </c>
      <c r="AD53">
        <v>26583.599999999999</v>
      </c>
      <c r="AE53">
        <v>26771.1</v>
      </c>
      <c r="AF53">
        <v>24204</v>
      </c>
      <c r="AG53">
        <v>15969.3</v>
      </c>
      <c r="AH53">
        <v>14385</v>
      </c>
      <c r="AI53">
        <v>6825</v>
      </c>
      <c r="AJ53">
        <v>9020</v>
      </c>
      <c r="AK53">
        <v>1222.5</v>
      </c>
      <c r="AL53">
        <v>1785.3</v>
      </c>
      <c r="AM53">
        <v>1155</v>
      </c>
      <c r="AN53">
        <v>1678.6</v>
      </c>
      <c r="AO53">
        <v>272</v>
      </c>
      <c r="AP53">
        <v>635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6</v>
      </c>
      <c r="B54" t="s">
        <v>1199</v>
      </c>
      <c r="C54">
        <v>3</v>
      </c>
      <c r="D54" t="s">
        <v>23886</v>
      </c>
      <c r="E54">
        <v>100110</v>
      </c>
      <c r="F54" t="s">
        <v>8269</v>
      </c>
      <c r="G54">
        <v>100110006</v>
      </c>
      <c r="H54" t="s">
        <v>8275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6</v>
      </c>
      <c r="B55" t="s">
        <v>1199</v>
      </c>
      <c r="C55">
        <v>4</v>
      </c>
      <c r="D55" t="s">
        <v>8286</v>
      </c>
      <c r="E55">
        <v>100111</v>
      </c>
      <c r="F55" t="s">
        <v>8285</v>
      </c>
      <c r="G55">
        <v>100111005</v>
      </c>
      <c r="H55" t="s">
        <v>8286</v>
      </c>
      <c r="I55">
        <v>1</v>
      </c>
      <c r="J55">
        <v>656</v>
      </c>
      <c r="K55">
        <v>85</v>
      </c>
      <c r="L55">
        <v>495</v>
      </c>
      <c r="M55">
        <v>284</v>
      </c>
      <c r="N55">
        <v>1004</v>
      </c>
      <c r="O55">
        <v>468</v>
      </c>
      <c r="P55">
        <v>372</v>
      </c>
      <c r="Q55">
        <v>733</v>
      </c>
      <c r="R55">
        <v>737</v>
      </c>
      <c r="S55">
        <v>665</v>
      </c>
      <c r="T55">
        <v>376</v>
      </c>
      <c r="U55">
        <v>796.2</v>
      </c>
      <c r="V55">
        <v>1901.1</v>
      </c>
      <c r="W55">
        <v>198.7</v>
      </c>
      <c r="X55">
        <v>627.20000000000005</v>
      </c>
      <c r="Y55">
        <v>0</v>
      </c>
      <c r="Z55">
        <v>1500.1</v>
      </c>
      <c r="AA55">
        <v>2364.9</v>
      </c>
      <c r="AB55">
        <v>612.1</v>
      </c>
      <c r="AC55">
        <v>2454.8000000000002</v>
      </c>
      <c r="AD55">
        <v>946.7</v>
      </c>
      <c r="AE55">
        <v>1986.8</v>
      </c>
      <c r="AF55">
        <v>2293.1999999999998</v>
      </c>
      <c r="AG55">
        <v>2973.2</v>
      </c>
      <c r="AH55">
        <v>3300</v>
      </c>
      <c r="AI55">
        <v>2856</v>
      </c>
      <c r="AJ55">
        <v>250</v>
      </c>
      <c r="AK55">
        <v>2189.6</v>
      </c>
      <c r="AL55">
        <v>2677.5</v>
      </c>
      <c r="AM55">
        <v>608.4</v>
      </c>
      <c r="AN55">
        <v>3226.1</v>
      </c>
      <c r="AO55">
        <v>5025</v>
      </c>
      <c r="AP55">
        <v>1649.77</v>
      </c>
      <c r="AQ55">
        <v>2454.5943152729133</v>
      </c>
      <c r="AR55">
        <v>1441.75</v>
      </c>
      <c r="AS55">
        <v>837.7</v>
      </c>
      <c r="AT55">
        <v>1408.7</v>
      </c>
      <c r="AU55">
        <v>881</v>
      </c>
      <c r="AV55">
        <v>307</v>
      </c>
      <c r="AW55">
        <v>3069.5</v>
      </c>
      <c r="AX55">
        <v>222.2</v>
      </c>
    </row>
    <row r="56" spans="1:50" x14ac:dyDescent="0.25">
      <c r="A56">
        <v>6</v>
      </c>
      <c r="B56" t="s">
        <v>1199</v>
      </c>
      <c r="C56">
        <v>5</v>
      </c>
      <c r="D56" t="s">
        <v>23888</v>
      </c>
      <c r="E56">
        <v>100111</v>
      </c>
      <c r="F56" t="s">
        <v>8285</v>
      </c>
      <c r="G56">
        <v>100111004</v>
      </c>
      <c r="H56" t="s">
        <v>13117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6</v>
      </c>
      <c r="B57" t="s">
        <v>1199</v>
      </c>
      <c r="C57">
        <v>6</v>
      </c>
      <c r="D57" t="s">
        <v>23889</v>
      </c>
      <c r="E57">
        <v>100111</v>
      </c>
      <c r="F57" t="s">
        <v>8285</v>
      </c>
      <c r="G57">
        <v>100111004</v>
      </c>
      <c r="H57" t="s">
        <v>13117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1273.3200000000002</v>
      </c>
      <c r="AR57">
        <v>72.900000000000006</v>
      </c>
      <c r="AS57">
        <v>77.760000000000005</v>
      </c>
      <c r="AT57">
        <v>1708.2900000000002</v>
      </c>
      <c r="AU57">
        <v>0</v>
      </c>
      <c r="AV57">
        <v>615.89</v>
      </c>
      <c r="AW57">
        <v>0</v>
      </c>
      <c r="AX57">
        <v>3530.8225182863112</v>
      </c>
    </row>
    <row r="58" spans="1:50" x14ac:dyDescent="0.25">
      <c r="A58">
        <v>6</v>
      </c>
      <c r="B58" t="s">
        <v>1199</v>
      </c>
      <c r="C58">
        <v>8</v>
      </c>
      <c r="D58" t="s">
        <v>8291</v>
      </c>
      <c r="E58">
        <v>100111</v>
      </c>
      <c r="F58" t="s">
        <v>8285</v>
      </c>
      <c r="G58">
        <v>100111006</v>
      </c>
      <c r="H58" t="s">
        <v>8291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6</v>
      </c>
      <c r="B59" t="s">
        <v>1199</v>
      </c>
      <c r="C59">
        <v>9</v>
      </c>
      <c r="D59" t="s">
        <v>23891</v>
      </c>
      <c r="E59">
        <v>100112</v>
      </c>
      <c r="F59" t="s">
        <v>8326</v>
      </c>
      <c r="G59">
        <v>100112022</v>
      </c>
      <c r="H59" t="s">
        <v>8412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6</v>
      </c>
      <c r="B60" t="s">
        <v>1199</v>
      </c>
      <c r="C60">
        <v>10</v>
      </c>
      <c r="D60" t="s">
        <v>23892</v>
      </c>
      <c r="E60">
        <v>100110</v>
      </c>
      <c r="F60" t="s">
        <v>8269</v>
      </c>
      <c r="G60">
        <v>100110005</v>
      </c>
      <c r="H60" t="s">
        <v>8270</v>
      </c>
      <c r="I60">
        <v>1</v>
      </c>
      <c r="J60">
        <v>2895</v>
      </c>
      <c r="K60">
        <v>1707</v>
      </c>
      <c r="L60">
        <v>1400</v>
      </c>
      <c r="M60">
        <v>893</v>
      </c>
      <c r="N60">
        <v>2301</v>
      </c>
      <c r="O60">
        <v>2570</v>
      </c>
      <c r="P60">
        <v>2834</v>
      </c>
      <c r="Q60">
        <v>5271</v>
      </c>
      <c r="R60">
        <v>2260</v>
      </c>
      <c r="S60">
        <v>1248</v>
      </c>
      <c r="T60">
        <v>2058</v>
      </c>
      <c r="U60">
        <v>1451</v>
      </c>
      <c r="V60">
        <v>6114</v>
      </c>
      <c r="W60">
        <v>2011.5</v>
      </c>
      <c r="X60">
        <v>1834.8</v>
      </c>
      <c r="Y60">
        <v>0</v>
      </c>
      <c r="Z60">
        <v>1856.3</v>
      </c>
      <c r="AA60">
        <v>820.9</v>
      </c>
      <c r="AB60">
        <v>670.3</v>
      </c>
      <c r="AC60">
        <v>13.2</v>
      </c>
      <c r="AD60">
        <v>188</v>
      </c>
      <c r="AE60">
        <v>631</v>
      </c>
      <c r="AF60">
        <v>960.1</v>
      </c>
      <c r="AG60">
        <v>871.9</v>
      </c>
      <c r="AH60">
        <v>890</v>
      </c>
      <c r="AI60">
        <v>1204</v>
      </c>
      <c r="AJ60">
        <v>1264.4000000000001</v>
      </c>
      <c r="AK60">
        <v>7561</v>
      </c>
      <c r="AL60">
        <v>799</v>
      </c>
      <c r="AM60">
        <v>506.5</v>
      </c>
      <c r="AN60">
        <v>440.3</v>
      </c>
      <c r="AO60">
        <v>417</v>
      </c>
      <c r="AP60">
        <v>324.89999999999998</v>
      </c>
      <c r="AQ60">
        <v>599.02385520328539</v>
      </c>
      <c r="AR60">
        <v>116.16</v>
      </c>
      <c r="AS60">
        <v>13.64</v>
      </c>
      <c r="AT60">
        <v>201.6</v>
      </c>
      <c r="AU60">
        <v>0</v>
      </c>
      <c r="AV60">
        <v>0</v>
      </c>
      <c r="AW60">
        <v>39.6</v>
      </c>
      <c r="AX60">
        <v>78.2</v>
      </c>
    </row>
    <row r="61" spans="1:50" x14ac:dyDescent="0.25">
      <c r="A61">
        <v>6</v>
      </c>
      <c r="B61" t="s">
        <v>1199</v>
      </c>
      <c r="C61">
        <v>11</v>
      </c>
      <c r="D61" t="s">
        <v>23893</v>
      </c>
      <c r="E61">
        <v>100110</v>
      </c>
      <c r="F61" t="s">
        <v>8269</v>
      </c>
      <c r="G61">
        <v>100110003</v>
      </c>
      <c r="H61" t="s">
        <v>13811</v>
      </c>
      <c r="I61">
        <v>1</v>
      </c>
      <c r="J61">
        <v>128</v>
      </c>
      <c r="K61">
        <v>120</v>
      </c>
      <c r="L61">
        <v>174</v>
      </c>
      <c r="M61">
        <v>109</v>
      </c>
      <c r="N61">
        <v>235</v>
      </c>
      <c r="O61">
        <v>939</v>
      </c>
      <c r="P61">
        <v>721</v>
      </c>
      <c r="Q61">
        <v>337</v>
      </c>
      <c r="R61">
        <v>422</v>
      </c>
      <c r="S61">
        <v>50</v>
      </c>
      <c r="T61">
        <v>206</v>
      </c>
      <c r="U61">
        <v>270</v>
      </c>
      <c r="V61">
        <v>327</v>
      </c>
      <c r="W61">
        <v>70.900000000000006</v>
      </c>
      <c r="X61">
        <v>43.8</v>
      </c>
      <c r="Y61">
        <v>0</v>
      </c>
      <c r="Z61">
        <v>162.9</v>
      </c>
      <c r="AA61">
        <v>66.3</v>
      </c>
      <c r="AB61">
        <v>20.9</v>
      </c>
      <c r="AC61">
        <v>0</v>
      </c>
      <c r="AD61">
        <v>0</v>
      </c>
      <c r="AE61">
        <v>10.8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233</v>
      </c>
      <c r="AL61">
        <v>18</v>
      </c>
      <c r="AM61">
        <v>0</v>
      </c>
      <c r="AN61">
        <v>1.8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6</v>
      </c>
      <c r="B62" t="s">
        <v>1199</v>
      </c>
      <c r="C62">
        <v>12</v>
      </c>
      <c r="D62" t="s">
        <v>23894</v>
      </c>
      <c r="E62">
        <v>100113</v>
      </c>
      <c r="F62" t="s">
        <v>8570</v>
      </c>
      <c r="G62">
        <v>100113001</v>
      </c>
      <c r="H62" t="s">
        <v>15247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6</v>
      </c>
      <c r="B63" t="s">
        <v>1199</v>
      </c>
      <c r="C63">
        <v>13</v>
      </c>
      <c r="D63" t="s">
        <v>23895</v>
      </c>
      <c r="E63">
        <v>100113</v>
      </c>
      <c r="F63" t="s">
        <v>8570</v>
      </c>
      <c r="G63">
        <v>100113001</v>
      </c>
      <c r="H63" t="s">
        <v>15247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1199</v>
      </c>
      <c r="C64">
        <v>18</v>
      </c>
      <c r="D64" t="s">
        <v>14529</v>
      </c>
      <c r="E64">
        <v>100113</v>
      </c>
      <c r="F64" t="s">
        <v>8570</v>
      </c>
      <c r="G64">
        <v>100113002</v>
      </c>
      <c r="H64" t="s">
        <v>14529</v>
      </c>
      <c r="I64">
        <v>1</v>
      </c>
      <c r="J64">
        <v>6385</v>
      </c>
      <c r="K64">
        <v>784</v>
      </c>
      <c r="L64">
        <v>337</v>
      </c>
      <c r="M64">
        <v>250</v>
      </c>
      <c r="N64">
        <v>2330</v>
      </c>
      <c r="O64">
        <v>2287</v>
      </c>
      <c r="P64">
        <v>10801</v>
      </c>
      <c r="Q64">
        <v>13774</v>
      </c>
      <c r="R64">
        <v>10894</v>
      </c>
      <c r="S64">
        <v>4908</v>
      </c>
      <c r="T64">
        <v>4333</v>
      </c>
      <c r="U64">
        <v>10691</v>
      </c>
      <c r="V64">
        <v>5553</v>
      </c>
      <c r="W64">
        <v>3862.7</v>
      </c>
      <c r="X64">
        <v>2916.1</v>
      </c>
      <c r="Y64">
        <v>0</v>
      </c>
      <c r="Z64">
        <v>1795.7</v>
      </c>
      <c r="AA64">
        <v>388.5</v>
      </c>
      <c r="AB64">
        <v>1864.4</v>
      </c>
      <c r="AC64">
        <v>467.4</v>
      </c>
      <c r="AD64">
        <v>1353.2</v>
      </c>
      <c r="AE64">
        <v>458.4</v>
      </c>
      <c r="AF64">
        <v>356.1</v>
      </c>
      <c r="AG64">
        <v>1299.0999999999999</v>
      </c>
      <c r="AH64">
        <v>1053</v>
      </c>
      <c r="AI64">
        <v>737</v>
      </c>
      <c r="AJ64">
        <v>1083.5999999999999</v>
      </c>
      <c r="AK64">
        <v>5.170178282009724</v>
      </c>
      <c r="AL64">
        <v>1744.4</v>
      </c>
      <c r="AM64">
        <v>251.2</v>
      </c>
      <c r="AN64">
        <v>165.8</v>
      </c>
      <c r="AO64">
        <v>356</v>
      </c>
      <c r="AP64">
        <v>869</v>
      </c>
      <c r="AQ64">
        <v>1383.3274966510476</v>
      </c>
      <c r="AR64">
        <v>422.82</v>
      </c>
      <c r="AS64">
        <v>1166.8</v>
      </c>
      <c r="AT64">
        <v>319.3</v>
      </c>
      <c r="AU64">
        <v>0</v>
      </c>
      <c r="AV64">
        <v>1236.7</v>
      </c>
      <c r="AW64">
        <v>1698</v>
      </c>
      <c r="AX64">
        <v>834.4</v>
      </c>
    </row>
    <row r="65" spans="1:50" x14ac:dyDescent="0.25">
      <c r="A65">
        <v>6</v>
      </c>
      <c r="B65" t="s">
        <v>1199</v>
      </c>
      <c r="C65">
        <v>15</v>
      </c>
      <c r="D65" t="s">
        <v>23897</v>
      </c>
      <c r="E65">
        <v>100111</v>
      </c>
      <c r="F65" t="s">
        <v>8285</v>
      </c>
      <c r="G65">
        <v>100111003</v>
      </c>
      <c r="H65" t="s">
        <v>13816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628815.8126239538</v>
      </c>
      <c r="AR65">
        <v>520639.70999999996</v>
      </c>
      <c r="AS65">
        <v>721041</v>
      </c>
      <c r="AT65">
        <v>564111</v>
      </c>
      <c r="AU65">
        <v>532958.4</v>
      </c>
      <c r="AV65">
        <v>510929.2</v>
      </c>
      <c r="AW65">
        <v>409157</v>
      </c>
      <c r="AX65">
        <v>191976.2</v>
      </c>
    </row>
    <row r="66" spans="1:50" x14ac:dyDescent="0.25">
      <c r="A66">
        <v>6</v>
      </c>
      <c r="B66" t="s">
        <v>1199</v>
      </c>
      <c r="C66">
        <v>16</v>
      </c>
      <c r="D66" t="s">
        <v>23898</v>
      </c>
      <c r="E66">
        <v>100111</v>
      </c>
      <c r="F66" t="s">
        <v>8285</v>
      </c>
      <c r="G66">
        <v>100111003</v>
      </c>
      <c r="H66" t="s">
        <v>13816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26243.377070074763</v>
      </c>
      <c r="AR66">
        <v>19371.28</v>
      </c>
      <c r="AS66">
        <v>9573.7999999999993</v>
      </c>
      <c r="AT66">
        <v>9587.6</v>
      </c>
      <c r="AU66">
        <v>12493.74</v>
      </c>
      <c r="AV66">
        <v>9372.2000000000007</v>
      </c>
      <c r="AW66">
        <v>7744.9</v>
      </c>
      <c r="AX66">
        <v>6502.5</v>
      </c>
    </row>
    <row r="67" spans="1:50" x14ac:dyDescent="0.25">
      <c r="A67">
        <v>6</v>
      </c>
      <c r="B67" t="s">
        <v>1199</v>
      </c>
      <c r="C67">
        <v>19</v>
      </c>
      <c r="D67" t="s">
        <v>15252</v>
      </c>
      <c r="E67">
        <v>100114</v>
      </c>
      <c r="F67" t="s">
        <v>8606</v>
      </c>
      <c r="G67">
        <v>100114001</v>
      </c>
      <c r="H67" t="s">
        <v>15252</v>
      </c>
      <c r="I67">
        <v>1</v>
      </c>
      <c r="J67">
        <v>30291</v>
      </c>
      <c r="K67">
        <v>28783</v>
      </c>
      <c r="L67">
        <v>38843</v>
      </c>
      <c r="M67">
        <v>20695</v>
      </c>
      <c r="N67">
        <v>34904</v>
      </c>
      <c r="O67">
        <v>60701</v>
      </c>
      <c r="P67">
        <v>35264</v>
      </c>
      <c r="Q67">
        <v>32929</v>
      </c>
      <c r="R67">
        <v>78468</v>
      </c>
      <c r="S67">
        <v>61792</v>
      </c>
      <c r="T67">
        <v>32472</v>
      </c>
      <c r="U67">
        <v>60263.199999999997</v>
      </c>
      <c r="V67">
        <v>69365</v>
      </c>
      <c r="W67">
        <v>61651.7</v>
      </c>
      <c r="X67">
        <v>51192.800000000003</v>
      </c>
      <c r="Y67">
        <v>0</v>
      </c>
      <c r="Z67">
        <v>47864.6</v>
      </c>
      <c r="AA67">
        <v>40512.400000000001</v>
      </c>
      <c r="AB67">
        <v>58101.9</v>
      </c>
      <c r="AC67">
        <v>28645</v>
      </c>
      <c r="AD67">
        <v>44360.6</v>
      </c>
      <c r="AE67">
        <v>52035</v>
      </c>
      <c r="AF67">
        <v>49669.7</v>
      </c>
      <c r="AG67">
        <v>57186.7</v>
      </c>
      <c r="AH67">
        <v>65550</v>
      </c>
      <c r="AI67">
        <v>56512.800000000003</v>
      </c>
      <c r="AJ67">
        <v>44261.8</v>
      </c>
      <c r="AK67">
        <v>22726.799999999999</v>
      </c>
      <c r="AL67">
        <v>26690</v>
      </c>
      <c r="AM67">
        <v>3752.9</v>
      </c>
      <c r="AN67">
        <v>38358</v>
      </c>
      <c r="AO67">
        <v>15806</v>
      </c>
      <c r="AP67">
        <v>25652.06</v>
      </c>
      <c r="AQ67">
        <v>19220.222324539445</v>
      </c>
      <c r="AR67">
        <v>17620.16</v>
      </c>
      <c r="AS67">
        <v>33402.9</v>
      </c>
      <c r="AT67">
        <v>30906.2</v>
      </c>
      <c r="AU67">
        <v>18426.900000000001</v>
      </c>
      <c r="AV67">
        <v>10505</v>
      </c>
      <c r="AW67">
        <v>18393</v>
      </c>
      <c r="AX67">
        <v>10483.700000000001</v>
      </c>
    </row>
    <row r="68" spans="1:50" x14ac:dyDescent="0.25">
      <c r="A68">
        <v>6</v>
      </c>
      <c r="B68" t="s">
        <v>1199</v>
      </c>
      <c r="C68">
        <v>20</v>
      </c>
      <c r="D68" t="s">
        <v>23900</v>
      </c>
      <c r="E68">
        <v>100110</v>
      </c>
      <c r="F68" t="s">
        <v>8269</v>
      </c>
      <c r="G68">
        <v>100110002</v>
      </c>
      <c r="H68" t="s">
        <v>14514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1464.8222961080678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6</v>
      </c>
      <c r="B69" t="s">
        <v>1199</v>
      </c>
      <c r="C69">
        <v>21</v>
      </c>
      <c r="D69" t="s">
        <v>23901</v>
      </c>
      <c r="E69">
        <v>100110</v>
      </c>
      <c r="F69" t="s">
        <v>8269</v>
      </c>
      <c r="G69">
        <v>100110002</v>
      </c>
      <c r="H69" t="s">
        <v>14514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599.8900000000001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6</v>
      </c>
      <c r="B70" t="s">
        <v>1199</v>
      </c>
      <c r="C70">
        <v>23</v>
      </c>
      <c r="D70" t="s">
        <v>13826</v>
      </c>
      <c r="E70">
        <v>100113</v>
      </c>
      <c r="F70" t="s">
        <v>8570</v>
      </c>
      <c r="G70">
        <v>100113003</v>
      </c>
      <c r="H70" t="s">
        <v>13826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45</v>
      </c>
      <c r="AQ70">
        <v>345.4</v>
      </c>
      <c r="AR70">
        <v>217</v>
      </c>
      <c r="AS70">
        <v>357</v>
      </c>
      <c r="AT70">
        <v>133.19999999999999</v>
      </c>
      <c r="AU70">
        <v>0</v>
      </c>
      <c r="AV70">
        <v>149</v>
      </c>
      <c r="AW70">
        <v>0</v>
      </c>
      <c r="AX70">
        <v>0</v>
      </c>
    </row>
    <row r="71" spans="1:50" x14ac:dyDescent="0.25">
      <c r="A71">
        <v>6</v>
      </c>
      <c r="B71" t="s">
        <v>1199</v>
      </c>
      <c r="C71">
        <v>24</v>
      </c>
      <c r="D71" t="s">
        <v>8637</v>
      </c>
      <c r="E71">
        <v>100114</v>
      </c>
      <c r="F71" t="s">
        <v>8606</v>
      </c>
      <c r="G71">
        <v>100114011</v>
      </c>
      <c r="H71" t="s">
        <v>8637</v>
      </c>
      <c r="I71">
        <v>1</v>
      </c>
      <c r="J71">
        <v>4737</v>
      </c>
      <c r="K71">
        <v>94039</v>
      </c>
      <c r="L71">
        <v>80022</v>
      </c>
      <c r="M71">
        <v>96635</v>
      </c>
      <c r="N71">
        <v>176739</v>
      </c>
      <c r="O71">
        <v>216934</v>
      </c>
      <c r="P71">
        <v>249751</v>
      </c>
      <c r="Q71">
        <v>232403</v>
      </c>
      <c r="R71">
        <v>215150</v>
      </c>
      <c r="S71">
        <v>240335</v>
      </c>
      <c r="T71">
        <v>207059</v>
      </c>
      <c r="U71">
        <v>184900.766</v>
      </c>
      <c r="V71">
        <v>266407</v>
      </c>
      <c r="W71">
        <v>252391.57800000001</v>
      </c>
      <c r="X71">
        <v>248433.54</v>
      </c>
      <c r="Y71">
        <v>0</v>
      </c>
      <c r="Z71">
        <v>133589.86118679814</v>
      </c>
      <c r="AA71">
        <v>85762.3</v>
      </c>
      <c r="AB71">
        <v>167483.9</v>
      </c>
      <c r="AC71">
        <v>180800</v>
      </c>
      <c r="AD71">
        <v>240860.3</v>
      </c>
      <c r="AE71">
        <v>208680</v>
      </c>
      <c r="AF71">
        <v>177707.3</v>
      </c>
      <c r="AG71">
        <v>48783</v>
      </c>
      <c r="AH71">
        <v>70644</v>
      </c>
      <c r="AI71">
        <v>91020</v>
      </c>
      <c r="AJ71">
        <v>18860</v>
      </c>
      <c r="AK71">
        <v>716.9819507115584</v>
      </c>
      <c r="AL71">
        <v>0</v>
      </c>
      <c r="AM71">
        <v>0</v>
      </c>
      <c r="AN71">
        <v>7330.4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1199</v>
      </c>
      <c r="C72">
        <v>25</v>
      </c>
      <c r="D72" t="s">
        <v>8571</v>
      </c>
      <c r="E72">
        <v>100113</v>
      </c>
      <c r="F72" t="s">
        <v>8570</v>
      </c>
      <c r="G72">
        <v>100113005</v>
      </c>
      <c r="H72" t="s">
        <v>8571</v>
      </c>
      <c r="I72">
        <v>1</v>
      </c>
      <c r="J72">
        <v>3734.549</v>
      </c>
      <c r="K72">
        <v>4187.7259999999997</v>
      </c>
      <c r="L72">
        <v>4170.4250000000002</v>
      </c>
      <c r="M72">
        <v>4269.3459999999995</v>
      </c>
      <c r="N72">
        <v>4529.7</v>
      </c>
      <c r="O72">
        <v>4090.5659999999998</v>
      </c>
      <c r="P72">
        <v>4178</v>
      </c>
      <c r="Q72">
        <v>4601.4889999999996</v>
      </c>
      <c r="R72">
        <v>5015</v>
      </c>
      <c r="S72">
        <v>5015</v>
      </c>
      <c r="T72">
        <v>5538</v>
      </c>
      <c r="U72">
        <v>6358</v>
      </c>
      <c r="V72">
        <v>6730</v>
      </c>
      <c r="W72">
        <v>7870</v>
      </c>
      <c r="X72">
        <v>5828.7</v>
      </c>
      <c r="Y72">
        <v>4547.5550000000003</v>
      </c>
      <c r="Z72">
        <v>4058</v>
      </c>
      <c r="AA72">
        <v>4936.7</v>
      </c>
      <c r="AB72">
        <v>4760.5</v>
      </c>
      <c r="AC72">
        <v>5064.3</v>
      </c>
      <c r="AD72">
        <v>4582.1000000000004</v>
      </c>
      <c r="AE72">
        <v>4025.6</v>
      </c>
      <c r="AF72">
        <v>3723.5</v>
      </c>
      <c r="AG72">
        <v>4103.8999999999996</v>
      </c>
      <c r="AH72">
        <v>4063.5</v>
      </c>
      <c r="AI72">
        <v>4241.8</v>
      </c>
      <c r="AJ72">
        <v>3855.2</v>
      </c>
      <c r="AK72">
        <v>31.314524391204976</v>
      </c>
      <c r="AL72">
        <v>22032</v>
      </c>
      <c r="AM72">
        <v>1899.2</v>
      </c>
      <c r="AN72">
        <v>3929.6</v>
      </c>
      <c r="AO72">
        <v>2050</v>
      </c>
      <c r="AP72">
        <v>2646</v>
      </c>
      <c r="AQ72">
        <v>3173.8295309756927</v>
      </c>
      <c r="AR72">
        <v>2778.75</v>
      </c>
      <c r="AS72">
        <v>3895.9</v>
      </c>
      <c r="AT72">
        <v>4302.5</v>
      </c>
      <c r="AU72">
        <v>2593.0500000000002</v>
      </c>
      <c r="AV72">
        <v>3231.6</v>
      </c>
      <c r="AW72">
        <v>2705.7</v>
      </c>
      <c r="AX72">
        <v>3194.8</v>
      </c>
    </row>
    <row r="73" spans="1:50" x14ac:dyDescent="0.25">
      <c r="A73">
        <v>6</v>
      </c>
      <c r="B73" t="s">
        <v>1199</v>
      </c>
      <c r="C73">
        <v>26</v>
      </c>
      <c r="D73" t="s">
        <v>23878</v>
      </c>
      <c r="E73">
        <v>100112</v>
      </c>
      <c r="F73" t="s">
        <v>8326</v>
      </c>
      <c r="G73">
        <v>100112020</v>
      </c>
      <c r="H73" t="s">
        <v>8402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434.29878164496904</v>
      </c>
      <c r="AL73">
        <v>0</v>
      </c>
      <c r="AM73">
        <v>0</v>
      </c>
      <c r="AN73">
        <v>0</v>
      </c>
      <c r="AO73">
        <v>0</v>
      </c>
      <c r="AP73">
        <v>190798.9</v>
      </c>
      <c r="AQ73">
        <v>209945.75523328091</v>
      </c>
      <c r="AR73">
        <v>462387.84</v>
      </c>
      <c r="AS73">
        <v>470882</v>
      </c>
      <c r="AT73">
        <v>414810.8</v>
      </c>
      <c r="AU73">
        <v>474846.25999999995</v>
      </c>
      <c r="AV73">
        <v>561981.80000000005</v>
      </c>
      <c r="AW73">
        <v>459331.1</v>
      </c>
      <c r="AX73">
        <v>201300.4</v>
      </c>
    </row>
    <row r="74" spans="1:50" x14ac:dyDescent="0.25">
      <c r="A74">
        <v>6</v>
      </c>
      <c r="B74" t="s">
        <v>1199</v>
      </c>
      <c r="C74">
        <v>27</v>
      </c>
      <c r="D74" t="s">
        <v>23903</v>
      </c>
      <c r="E74">
        <v>100111</v>
      </c>
      <c r="F74" t="s">
        <v>8285</v>
      </c>
      <c r="G74">
        <v>100111002</v>
      </c>
      <c r="H74" t="s">
        <v>14519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20299.089128933203</v>
      </c>
      <c r="AR74">
        <v>21648.15</v>
      </c>
      <c r="AS74">
        <v>28457.7</v>
      </c>
      <c r="AT74">
        <v>48105</v>
      </c>
      <c r="AU74">
        <v>13608</v>
      </c>
      <c r="AV74">
        <v>7416.5</v>
      </c>
      <c r="AW74">
        <v>22339</v>
      </c>
      <c r="AX74">
        <v>22634.7</v>
      </c>
    </row>
    <row r="75" spans="1:50" x14ac:dyDescent="0.25">
      <c r="A75">
        <v>6</v>
      </c>
      <c r="B75" t="s">
        <v>1199</v>
      </c>
      <c r="C75">
        <v>28</v>
      </c>
      <c r="D75" t="s">
        <v>23904</v>
      </c>
      <c r="E75">
        <v>100111</v>
      </c>
      <c r="F75" t="s">
        <v>8285</v>
      </c>
      <c r="G75">
        <v>100111002</v>
      </c>
      <c r="H75" t="s">
        <v>14519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44705.891180739396</v>
      </c>
      <c r="AR75">
        <v>31634.640000000003</v>
      </c>
      <c r="AS75">
        <v>41325.5</v>
      </c>
      <c r="AT75">
        <v>59546.7</v>
      </c>
      <c r="AU75">
        <v>19753.53</v>
      </c>
      <c r="AV75">
        <v>15084.5</v>
      </c>
      <c r="AW75">
        <v>18115.400000000001</v>
      </c>
      <c r="AX75">
        <v>16472.3</v>
      </c>
    </row>
    <row r="76" spans="1:50" x14ac:dyDescent="0.25">
      <c r="A76">
        <v>6</v>
      </c>
      <c r="B76" t="s">
        <v>1199</v>
      </c>
      <c r="C76">
        <v>30</v>
      </c>
      <c r="D76" t="s">
        <v>8321</v>
      </c>
      <c r="E76">
        <v>100111</v>
      </c>
      <c r="F76" t="s">
        <v>8285</v>
      </c>
      <c r="G76">
        <v>100111012</v>
      </c>
      <c r="H76" t="s">
        <v>8321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602.70000000000005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7</v>
      </c>
      <c r="B77" t="s">
        <v>540</v>
      </c>
      <c r="C77">
        <v>1</v>
      </c>
      <c r="D77" t="s">
        <v>23877</v>
      </c>
      <c r="E77">
        <v>100112</v>
      </c>
      <c r="F77" t="s">
        <v>8326</v>
      </c>
      <c r="G77">
        <v>100112010</v>
      </c>
      <c r="H77" t="s">
        <v>8352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509.24918389553858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9722</v>
      </c>
    </row>
    <row r="78" spans="1:50" x14ac:dyDescent="0.25">
      <c r="A78">
        <v>7</v>
      </c>
      <c r="B78" t="s">
        <v>540</v>
      </c>
      <c r="C78">
        <v>2</v>
      </c>
      <c r="D78" t="s">
        <v>15237</v>
      </c>
      <c r="E78">
        <v>100111</v>
      </c>
      <c r="F78" t="s">
        <v>8285</v>
      </c>
      <c r="G78">
        <v>100111001</v>
      </c>
      <c r="H78" t="s">
        <v>15237</v>
      </c>
      <c r="I78">
        <v>1</v>
      </c>
      <c r="J78">
        <v>42692</v>
      </c>
      <c r="K78">
        <v>51718</v>
      </c>
      <c r="L78">
        <v>63154</v>
      </c>
      <c r="M78">
        <v>52410</v>
      </c>
      <c r="N78">
        <v>92063</v>
      </c>
      <c r="O78">
        <v>104940</v>
      </c>
      <c r="P78">
        <v>86216</v>
      </c>
      <c r="Q78">
        <v>92418</v>
      </c>
      <c r="R78">
        <v>96060</v>
      </c>
      <c r="S78">
        <v>113228</v>
      </c>
      <c r="T78">
        <v>85322</v>
      </c>
      <c r="U78">
        <v>73945</v>
      </c>
      <c r="V78">
        <v>85085</v>
      </c>
      <c r="W78">
        <v>74815.899999999994</v>
      </c>
      <c r="X78">
        <v>79012.5</v>
      </c>
      <c r="Y78">
        <v>0</v>
      </c>
      <c r="Z78">
        <v>93124.4</v>
      </c>
      <c r="AA78">
        <v>85514.9</v>
      </c>
      <c r="AB78">
        <v>75714.899999999994</v>
      </c>
      <c r="AC78">
        <v>47532.4</v>
      </c>
      <c r="AD78">
        <v>87219</v>
      </c>
      <c r="AE78">
        <v>96354.4</v>
      </c>
      <c r="AF78">
        <v>94877</v>
      </c>
      <c r="AG78">
        <v>100947.5</v>
      </c>
      <c r="AH78">
        <v>87020</v>
      </c>
      <c r="AI78">
        <v>91056.9</v>
      </c>
      <c r="AJ78">
        <v>124684.8</v>
      </c>
      <c r="AK78">
        <v>89188.9</v>
      </c>
      <c r="AL78">
        <v>99746.4</v>
      </c>
      <c r="AM78">
        <v>102059.8</v>
      </c>
      <c r="AN78">
        <v>79167.5</v>
      </c>
      <c r="AO78">
        <v>108217</v>
      </c>
      <c r="AP78">
        <v>125639.78</v>
      </c>
      <c r="AQ78">
        <v>107920.10123748805</v>
      </c>
      <c r="AR78">
        <v>105114.12</v>
      </c>
      <c r="AS78">
        <v>143968.5</v>
      </c>
      <c r="AT78">
        <v>148507.79999999999</v>
      </c>
      <c r="AU78">
        <v>111501.95</v>
      </c>
      <c r="AV78">
        <v>181535.5</v>
      </c>
      <c r="AW78">
        <v>154923.79999999999</v>
      </c>
      <c r="AX78">
        <v>126140.9</v>
      </c>
    </row>
    <row r="79" spans="1:50" x14ac:dyDescent="0.25">
      <c r="A79">
        <v>7</v>
      </c>
      <c r="B79" t="s">
        <v>540</v>
      </c>
      <c r="C79">
        <v>3</v>
      </c>
      <c r="D79" t="s">
        <v>23886</v>
      </c>
      <c r="E79">
        <v>100110</v>
      </c>
      <c r="F79" t="s">
        <v>8269</v>
      </c>
      <c r="G79">
        <v>100110006</v>
      </c>
      <c r="H79" t="s">
        <v>8275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81.073609621060115</v>
      </c>
      <c r="AR79">
        <v>34.545000000000002</v>
      </c>
      <c r="AS79">
        <v>0</v>
      </c>
      <c r="AT79">
        <v>529.20000000000005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7</v>
      </c>
      <c r="B80" t="s">
        <v>540</v>
      </c>
      <c r="C80">
        <v>4</v>
      </c>
      <c r="D80" t="s">
        <v>8286</v>
      </c>
      <c r="E80">
        <v>100111</v>
      </c>
      <c r="F80" t="s">
        <v>8285</v>
      </c>
      <c r="G80">
        <v>100111005</v>
      </c>
      <c r="H80" t="s">
        <v>8286</v>
      </c>
      <c r="I80">
        <v>1</v>
      </c>
      <c r="J80">
        <v>6095</v>
      </c>
      <c r="K80">
        <v>2082</v>
      </c>
      <c r="L80">
        <v>2258</v>
      </c>
      <c r="M80">
        <v>2831</v>
      </c>
      <c r="N80">
        <v>4274</v>
      </c>
      <c r="O80">
        <v>2871</v>
      </c>
      <c r="P80">
        <v>2467</v>
      </c>
      <c r="Q80">
        <v>1827</v>
      </c>
      <c r="R80">
        <v>1660</v>
      </c>
      <c r="S80">
        <v>6021</v>
      </c>
      <c r="T80">
        <v>5700</v>
      </c>
      <c r="U80">
        <v>6235.6</v>
      </c>
      <c r="V80">
        <v>2792.4</v>
      </c>
      <c r="W80">
        <v>3891.3</v>
      </c>
      <c r="X80">
        <v>3393.6</v>
      </c>
      <c r="Y80">
        <v>0</v>
      </c>
      <c r="Z80">
        <v>5308</v>
      </c>
      <c r="AA80">
        <v>9102.5</v>
      </c>
      <c r="AB80">
        <v>4143</v>
      </c>
      <c r="AC80">
        <v>3673.7</v>
      </c>
      <c r="AD80">
        <v>5413.5</v>
      </c>
      <c r="AE80">
        <v>3570.7</v>
      </c>
      <c r="AF80">
        <v>7813</v>
      </c>
      <c r="AG80">
        <v>3707.8</v>
      </c>
      <c r="AH80">
        <v>4500</v>
      </c>
      <c r="AI80">
        <v>3712</v>
      </c>
      <c r="AJ80">
        <v>2332.1999999999998</v>
      </c>
      <c r="AK80">
        <v>4287.1000000000004</v>
      </c>
      <c r="AL80">
        <v>5453.4</v>
      </c>
      <c r="AM80">
        <v>7102.1</v>
      </c>
      <c r="AN80">
        <v>10038.5</v>
      </c>
      <c r="AO80">
        <v>9968</v>
      </c>
      <c r="AP80">
        <v>13444.41</v>
      </c>
      <c r="AQ80">
        <v>4992.2881424995458</v>
      </c>
      <c r="AR80">
        <v>11199.05</v>
      </c>
      <c r="AS80">
        <v>7323.3</v>
      </c>
      <c r="AT80">
        <v>5631.2</v>
      </c>
      <c r="AU80">
        <v>12370.8</v>
      </c>
      <c r="AV80">
        <v>11525.4</v>
      </c>
      <c r="AW80">
        <v>9482.6</v>
      </c>
      <c r="AX80">
        <v>8121.7</v>
      </c>
    </row>
    <row r="81" spans="1:50" x14ac:dyDescent="0.25">
      <c r="A81">
        <v>7</v>
      </c>
      <c r="B81" t="s">
        <v>540</v>
      </c>
      <c r="C81">
        <v>5</v>
      </c>
      <c r="D81" t="s">
        <v>23888</v>
      </c>
      <c r="E81">
        <v>100111</v>
      </c>
      <c r="F81" t="s">
        <v>8285</v>
      </c>
      <c r="G81">
        <v>100111004</v>
      </c>
      <c r="H81" t="s">
        <v>13117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550</v>
      </c>
      <c r="AR81">
        <v>3459.12</v>
      </c>
      <c r="AS81">
        <v>1170.08</v>
      </c>
      <c r="AT81">
        <v>0</v>
      </c>
      <c r="AU81">
        <v>0</v>
      </c>
      <c r="AV81">
        <v>0</v>
      </c>
      <c r="AW81">
        <v>1682.6</v>
      </c>
      <c r="AX81">
        <v>18040.900000000001</v>
      </c>
    </row>
    <row r="82" spans="1:50" x14ac:dyDescent="0.25">
      <c r="A82">
        <v>7</v>
      </c>
      <c r="B82" t="s">
        <v>540</v>
      </c>
      <c r="C82">
        <v>6</v>
      </c>
      <c r="D82" t="s">
        <v>23889</v>
      </c>
      <c r="E82">
        <v>100111</v>
      </c>
      <c r="F82" t="s">
        <v>8285</v>
      </c>
      <c r="G82">
        <v>100111004</v>
      </c>
      <c r="H82" t="s">
        <v>13117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248.62501455047322</v>
      </c>
      <c r="AR82">
        <v>1320.4199999999998</v>
      </c>
      <c r="AS82">
        <v>676.14</v>
      </c>
      <c r="AT82">
        <v>1528.5</v>
      </c>
      <c r="AU82">
        <v>5932.52</v>
      </c>
      <c r="AV82">
        <v>1657.2</v>
      </c>
      <c r="AW82">
        <v>243.4</v>
      </c>
      <c r="AX82">
        <v>599.79999999999995</v>
      </c>
    </row>
    <row r="83" spans="1:50" x14ac:dyDescent="0.25">
      <c r="A83">
        <v>7</v>
      </c>
      <c r="B83" t="s">
        <v>540</v>
      </c>
      <c r="C83">
        <v>8</v>
      </c>
      <c r="D83" t="s">
        <v>8291</v>
      </c>
      <c r="E83">
        <v>100111</v>
      </c>
      <c r="F83" t="s">
        <v>8285</v>
      </c>
      <c r="G83">
        <v>100111006</v>
      </c>
      <c r="H83" t="s">
        <v>8291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514.48</v>
      </c>
      <c r="AR83">
        <v>469.64</v>
      </c>
      <c r="AS83">
        <v>1615.8799999999999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7</v>
      </c>
      <c r="B84" t="s">
        <v>540</v>
      </c>
      <c r="C84">
        <v>9</v>
      </c>
      <c r="D84" t="s">
        <v>23891</v>
      </c>
      <c r="E84">
        <v>100112</v>
      </c>
      <c r="F84" t="s">
        <v>8326</v>
      </c>
      <c r="G84">
        <v>100112022</v>
      </c>
      <c r="H84" t="s">
        <v>8412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</v>
      </c>
      <c r="AR84">
        <v>25.380000000000003</v>
      </c>
      <c r="AS84">
        <v>31.320000000000004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7</v>
      </c>
      <c r="B85" t="s">
        <v>540</v>
      </c>
      <c r="C85">
        <v>10</v>
      </c>
      <c r="D85" t="s">
        <v>23892</v>
      </c>
      <c r="E85">
        <v>100110</v>
      </c>
      <c r="F85" t="s">
        <v>8269</v>
      </c>
      <c r="G85">
        <v>100110005</v>
      </c>
      <c r="H85" t="s">
        <v>8270</v>
      </c>
      <c r="I85">
        <v>1</v>
      </c>
      <c r="J85">
        <v>4985</v>
      </c>
      <c r="K85">
        <v>3283</v>
      </c>
      <c r="L85">
        <v>1934</v>
      </c>
      <c r="M85">
        <v>1680</v>
      </c>
      <c r="N85">
        <v>3552</v>
      </c>
      <c r="O85">
        <v>2959</v>
      </c>
      <c r="P85">
        <v>3825</v>
      </c>
      <c r="Q85">
        <v>5937</v>
      </c>
      <c r="R85">
        <v>2447</v>
      </c>
      <c r="S85">
        <v>1474</v>
      </c>
      <c r="T85">
        <v>1658</v>
      </c>
      <c r="U85">
        <v>2719</v>
      </c>
      <c r="V85">
        <v>3743</v>
      </c>
      <c r="W85">
        <v>2674.4</v>
      </c>
      <c r="X85">
        <v>2459.6999999999998</v>
      </c>
      <c r="Y85">
        <v>0</v>
      </c>
      <c r="Z85">
        <v>2568.6999999999998</v>
      </c>
      <c r="AA85">
        <v>1627</v>
      </c>
      <c r="AB85">
        <v>1116.4000000000001</v>
      </c>
      <c r="AC85">
        <v>627.70000000000005</v>
      </c>
      <c r="AD85">
        <v>247.6</v>
      </c>
      <c r="AE85">
        <v>1275.8</v>
      </c>
      <c r="AF85">
        <v>1027.3</v>
      </c>
      <c r="AG85">
        <v>1203.8</v>
      </c>
      <c r="AH85">
        <v>1224.5</v>
      </c>
      <c r="AI85">
        <v>1155</v>
      </c>
      <c r="AJ85">
        <v>1322.4</v>
      </c>
      <c r="AK85">
        <v>10889</v>
      </c>
      <c r="AL85">
        <v>988</v>
      </c>
      <c r="AM85">
        <v>562</v>
      </c>
      <c r="AN85">
        <v>861.8</v>
      </c>
      <c r="AO85">
        <v>744</v>
      </c>
      <c r="AP85">
        <v>561.72</v>
      </c>
      <c r="AQ85">
        <v>989.34749877889112</v>
      </c>
      <c r="AR85">
        <v>170.82</v>
      </c>
      <c r="AS85">
        <v>82.679999999999993</v>
      </c>
      <c r="AT85">
        <v>160.9</v>
      </c>
      <c r="AU85">
        <v>200.25</v>
      </c>
      <c r="AV85">
        <v>519.5</v>
      </c>
      <c r="AW85">
        <v>244</v>
      </c>
      <c r="AX85">
        <v>69.400000000000006</v>
      </c>
    </row>
    <row r="86" spans="1:50" x14ac:dyDescent="0.25">
      <c r="A86">
        <v>7</v>
      </c>
      <c r="B86" t="s">
        <v>540</v>
      </c>
      <c r="C86">
        <v>11</v>
      </c>
      <c r="D86" t="s">
        <v>23893</v>
      </c>
      <c r="E86">
        <v>100110</v>
      </c>
      <c r="F86" t="s">
        <v>8269</v>
      </c>
      <c r="G86">
        <v>100110003</v>
      </c>
      <c r="H86" t="s">
        <v>13811</v>
      </c>
      <c r="I86">
        <v>1</v>
      </c>
      <c r="J86">
        <v>3508</v>
      </c>
      <c r="K86">
        <v>2089</v>
      </c>
      <c r="L86">
        <v>1638</v>
      </c>
      <c r="M86">
        <v>1409</v>
      </c>
      <c r="N86">
        <v>2253</v>
      </c>
      <c r="O86">
        <v>4004</v>
      </c>
      <c r="P86">
        <v>4743</v>
      </c>
      <c r="Q86">
        <v>2688</v>
      </c>
      <c r="R86">
        <v>3181</v>
      </c>
      <c r="S86">
        <v>1203</v>
      </c>
      <c r="T86">
        <v>1109</v>
      </c>
      <c r="U86">
        <v>1926</v>
      </c>
      <c r="V86">
        <v>2042</v>
      </c>
      <c r="W86">
        <v>1262.3</v>
      </c>
      <c r="X86">
        <v>1101.5</v>
      </c>
      <c r="Y86">
        <v>0</v>
      </c>
      <c r="Z86">
        <v>1658.3</v>
      </c>
      <c r="AA86">
        <v>506.8</v>
      </c>
      <c r="AB86">
        <v>446.5</v>
      </c>
      <c r="AC86">
        <v>419.2</v>
      </c>
      <c r="AD86">
        <v>232.3</v>
      </c>
      <c r="AE86">
        <v>352.5</v>
      </c>
      <c r="AF86">
        <v>243.1</v>
      </c>
      <c r="AG86">
        <v>168.6</v>
      </c>
      <c r="AH86">
        <v>165</v>
      </c>
      <c r="AI86">
        <v>289</v>
      </c>
      <c r="AJ86">
        <v>234.6</v>
      </c>
      <c r="AK86">
        <v>2319</v>
      </c>
      <c r="AL86">
        <v>181.7</v>
      </c>
      <c r="AM86">
        <v>58.8</v>
      </c>
      <c r="AN86">
        <v>217.6</v>
      </c>
      <c r="AO86">
        <v>166</v>
      </c>
      <c r="AP86">
        <v>119</v>
      </c>
      <c r="AQ86">
        <v>138.16027733235654</v>
      </c>
      <c r="AR86">
        <v>92.75</v>
      </c>
      <c r="AS86">
        <v>128.80000000000001</v>
      </c>
      <c r="AT86">
        <v>157.6</v>
      </c>
      <c r="AU86">
        <v>458.43</v>
      </c>
      <c r="AV86">
        <v>1108.0999999999999</v>
      </c>
      <c r="AW86">
        <v>291.7</v>
      </c>
      <c r="AX86">
        <v>212.5</v>
      </c>
    </row>
    <row r="87" spans="1:50" x14ac:dyDescent="0.25">
      <c r="A87">
        <v>7</v>
      </c>
      <c r="B87" t="s">
        <v>540</v>
      </c>
      <c r="C87">
        <v>12</v>
      </c>
      <c r="D87" t="s">
        <v>23894</v>
      </c>
      <c r="E87">
        <v>100113</v>
      </c>
      <c r="F87" t="s">
        <v>8570</v>
      </c>
      <c r="G87">
        <v>100113001</v>
      </c>
      <c r="H87" t="s">
        <v>15247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7</v>
      </c>
      <c r="B88" t="s">
        <v>540</v>
      </c>
      <c r="C88">
        <v>13</v>
      </c>
      <c r="D88" t="s">
        <v>23895</v>
      </c>
      <c r="E88">
        <v>100113</v>
      </c>
      <c r="F88" t="s">
        <v>8570</v>
      </c>
      <c r="G88">
        <v>100113001</v>
      </c>
      <c r="H88" t="s">
        <v>15247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7</v>
      </c>
      <c r="B89" t="s">
        <v>540</v>
      </c>
      <c r="C89">
        <v>18</v>
      </c>
      <c r="D89" t="s">
        <v>14529</v>
      </c>
      <c r="E89">
        <v>100113</v>
      </c>
      <c r="F89" t="s">
        <v>8570</v>
      </c>
      <c r="G89">
        <v>100113002</v>
      </c>
      <c r="H89" t="s">
        <v>14529</v>
      </c>
      <c r="I89">
        <v>1</v>
      </c>
      <c r="J89">
        <v>20813</v>
      </c>
      <c r="K89">
        <v>4702</v>
      </c>
      <c r="L89">
        <v>4404</v>
      </c>
      <c r="M89">
        <v>4102</v>
      </c>
      <c r="N89">
        <v>4524</v>
      </c>
      <c r="O89">
        <v>25510</v>
      </c>
      <c r="P89">
        <v>33310</v>
      </c>
      <c r="Q89">
        <v>14974</v>
      </c>
      <c r="R89">
        <v>23729</v>
      </c>
      <c r="S89">
        <v>16980</v>
      </c>
      <c r="T89">
        <v>8173</v>
      </c>
      <c r="U89">
        <v>12796</v>
      </c>
      <c r="V89">
        <v>10159</v>
      </c>
      <c r="W89">
        <v>5333.3</v>
      </c>
      <c r="X89">
        <v>6613.5</v>
      </c>
      <c r="Y89">
        <v>0</v>
      </c>
      <c r="Z89">
        <v>2207.6999999999998</v>
      </c>
      <c r="AA89">
        <v>936.6</v>
      </c>
      <c r="AB89">
        <v>1539.8</v>
      </c>
      <c r="AC89">
        <v>377.6</v>
      </c>
      <c r="AD89">
        <v>477.2</v>
      </c>
      <c r="AE89">
        <v>1324.7</v>
      </c>
      <c r="AF89">
        <v>962.1</v>
      </c>
      <c r="AG89">
        <v>566.79999999999995</v>
      </c>
      <c r="AH89">
        <v>1276.8</v>
      </c>
      <c r="AI89">
        <v>879.1</v>
      </c>
      <c r="AJ89">
        <v>1542.3</v>
      </c>
      <c r="AK89">
        <v>27.504990019960083</v>
      </c>
      <c r="AL89">
        <v>3569.7</v>
      </c>
      <c r="AM89">
        <v>4783.5</v>
      </c>
      <c r="AN89">
        <v>1973.3</v>
      </c>
      <c r="AO89">
        <v>936</v>
      </c>
      <c r="AP89">
        <v>1890</v>
      </c>
      <c r="AQ89">
        <v>4427.6274343564937</v>
      </c>
      <c r="AR89">
        <v>2548.2599999999998</v>
      </c>
      <c r="AS89">
        <v>1740.3</v>
      </c>
      <c r="AT89">
        <v>649.5</v>
      </c>
      <c r="AU89">
        <v>0</v>
      </c>
      <c r="AV89">
        <v>2151.9</v>
      </c>
      <c r="AW89">
        <v>1101.4000000000001</v>
      </c>
      <c r="AX89">
        <v>1544.1</v>
      </c>
    </row>
    <row r="90" spans="1:50" x14ac:dyDescent="0.25">
      <c r="A90">
        <v>7</v>
      </c>
      <c r="B90" t="s">
        <v>540</v>
      </c>
      <c r="C90">
        <v>15</v>
      </c>
      <c r="D90" t="s">
        <v>23897</v>
      </c>
      <c r="E90">
        <v>100111</v>
      </c>
      <c r="F90" t="s">
        <v>8285</v>
      </c>
      <c r="G90">
        <v>100111003</v>
      </c>
      <c r="H90" t="s">
        <v>13816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375987.99509085447</v>
      </c>
      <c r="AR90">
        <v>307586.18</v>
      </c>
      <c r="AS90">
        <v>403796.3</v>
      </c>
      <c r="AT90">
        <v>265882</v>
      </c>
      <c r="AU90">
        <v>231322</v>
      </c>
      <c r="AV90">
        <v>258701</v>
      </c>
      <c r="AW90">
        <v>276288.2</v>
      </c>
      <c r="AX90">
        <v>171168.9</v>
      </c>
    </row>
    <row r="91" spans="1:50" x14ac:dyDescent="0.25">
      <c r="A91">
        <v>7</v>
      </c>
      <c r="B91" t="s">
        <v>540</v>
      </c>
      <c r="C91">
        <v>16</v>
      </c>
      <c r="D91" t="s">
        <v>23898</v>
      </c>
      <c r="E91">
        <v>100111</v>
      </c>
      <c r="F91" t="s">
        <v>8285</v>
      </c>
      <c r="G91">
        <v>100111003</v>
      </c>
      <c r="H91" t="s">
        <v>13816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53569.499946104945</v>
      </c>
      <c r="AR91">
        <v>30581.48</v>
      </c>
      <c r="AS91">
        <v>6973.6</v>
      </c>
      <c r="AT91">
        <v>10456.6</v>
      </c>
      <c r="AU91">
        <v>7913.08</v>
      </c>
      <c r="AV91">
        <v>7952.9</v>
      </c>
      <c r="AW91">
        <v>7216.5</v>
      </c>
      <c r="AX91">
        <v>12827.2</v>
      </c>
    </row>
    <row r="92" spans="1:50" x14ac:dyDescent="0.25">
      <c r="A92">
        <v>7</v>
      </c>
      <c r="B92" t="s">
        <v>540</v>
      </c>
      <c r="C92">
        <v>19</v>
      </c>
      <c r="D92" t="s">
        <v>15252</v>
      </c>
      <c r="E92">
        <v>100114</v>
      </c>
      <c r="F92" t="s">
        <v>8606</v>
      </c>
      <c r="G92">
        <v>100114001</v>
      </c>
      <c r="H92" t="s">
        <v>15252</v>
      </c>
      <c r="I92">
        <v>1</v>
      </c>
      <c r="J92">
        <v>132230</v>
      </c>
      <c r="K92">
        <v>184114</v>
      </c>
      <c r="L92">
        <v>122380</v>
      </c>
      <c r="M92">
        <v>115846</v>
      </c>
      <c r="N92">
        <v>209293</v>
      </c>
      <c r="O92">
        <v>158822</v>
      </c>
      <c r="P92">
        <v>93190</v>
      </c>
      <c r="Q92">
        <v>64837</v>
      </c>
      <c r="R92">
        <v>126048</v>
      </c>
      <c r="S92">
        <v>86854</v>
      </c>
      <c r="T92">
        <v>124089</v>
      </c>
      <c r="U92">
        <v>91024.9</v>
      </c>
      <c r="V92">
        <v>77492</v>
      </c>
      <c r="W92">
        <v>91749.8</v>
      </c>
      <c r="X92">
        <v>78117.399999999994</v>
      </c>
      <c r="Y92">
        <v>0</v>
      </c>
      <c r="Z92">
        <v>91900.1</v>
      </c>
      <c r="AA92">
        <v>83443.8</v>
      </c>
      <c r="AB92">
        <v>86706.7</v>
      </c>
      <c r="AC92">
        <v>17375.099999999999</v>
      </c>
      <c r="AD92">
        <v>32254.3</v>
      </c>
      <c r="AE92">
        <v>71274</v>
      </c>
      <c r="AF92">
        <v>62218.6</v>
      </c>
      <c r="AG92">
        <v>57216.7</v>
      </c>
      <c r="AH92">
        <v>57190</v>
      </c>
      <c r="AI92">
        <v>42448</v>
      </c>
      <c r="AJ92">
        <v>63355.6</v>
      </c>
      <c r="AK92">
        <v>44973.2</v>
      </c>
      <c r="AL92">
        <v>58550.1</v>
      </c>
      <c r="AM92">
        <v>31915.5</v>
      </c>
      <c r="AN92">
        <v>57455.5</v>
      </c>
      <c r="AO92">
        <v>111620</v>
      </c>
      <c r="AP92">
        <v>34486.400000000001</v>
      </c>
      <c r="AQ92">
        <v>69067.986200520332</v>
      </c>
      <c r="AR92">
        <v>45494.03</v>
      </c>
      <c r="AS92">
        <v>59085.4</v>
      </c>
      <c r="AT92">
        <v>88711.6</v>
      </c>
      <c r="AU92">
        <v>92237.84</v>
      </c>
      <c r="AV92">
        <v>73415.3</v>
      </c>
      <c r="AW92">
        <v>114912.5</v>
      </c>
      <c r="AX92">
        <v>134541.5</v>
      </c>
    </row>
    <row r="93" spans="1:50" x14ac:dyDescent="0.25">
      <c r="A93">
        <v>7</v>
      </c>
      <c r="B93" t="s">
        <v>540</v>
      </c>
      <c r="C93">
        <v>20</v>
      </c>
      <c r="D93" t="s">
        <v>23900</v>
      </c>
      <c r="E93">
        <v>100110</v>
      </c>
      <c r="F93" t="s">
        <v>8269</v>
      </c>
      <c r="G93">
        <v>100110002</v>
      </c>
      <c r="H93" t="s">
        <v>14514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10405.87685837085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7</v>
      </c>
      <c r="B94" t="s">
        <v>540</v>
      </c>
      <c r="C94">
        <v>21</v>
      </c>
      <c r="D94" t="s">
        <v>23901</v>
      </c>
      <c r="E94">
        <v>100110</v>
      </c>
      <c r="F94" t="s">
        <v>8269</v>
      </c>
      <c r="G94">
        <v>100110002</v>
      </c>
      <c r="H94" t="s">
        <v>14514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7</v>
      </c>
      <c r="B95" t="s">
        <v>540</v>
      </c>
      <c r="C95">
        <v>23</v>
      </c>
      <c r="D95" t="s">
        <v>13826</v>
      </c>
      <c r="E95">
        <v>100113</v>
      </c>
      <c r="F95" t="s">
        <v>8570</v>
      </c>
      <c r="G95">
        <v>100113003</v>
      </c>
      <c r="H95" t="s">
        <v>13826</v>
      </c>
      <c r="I95">
        <v>1</v>
      </c>
      <c r="J95">
        <v>8</v>
      </c>
      <c r="K95">
        <v>0</v>
      </c>
      <c r="L95">
        <v>10</v>
      </c>
      <c r="M95">
        <v>0</v>
      </c>
      <c r="N95">
        <v>0</v>
      </c>
      <c r="O95">
        <v>0</v>
      </c>
      <c r="P95">
        <v>3566</v>
      </c>
      <c r="Q95">
        <v>163</v>
      </c>
      <c r="R95">
        <v>867</v>
      </c>
      <c r="S95">
        <v>408</v>
      </c>
      <c r="T95">
        <v>478</v>
      </c>
      <c r="U95">
        <v>628</v>
      </c>
      <c r="V95">
        <v>80</v>
      </c>
      <c r="W95">
        <v>6.8</v>
      </c>
      <c r="X95">
        <v>130.9</v>
      </c>
      <c r="Y95">
        <v>0</v>
      </c>
      <c r="Z95">
        <v>283.39999999999998</v>
      </c>
      <c r="AA95">
        <v>343.1</v>
      </c>
      <c r="AB95">
        <v>436.4</v>
      </c>
      <c r="AC95">
        <v>152.9</v>
      </c>
      <c r="AD95">
        <v>0</v>
      </c>
      <c r="AE95">
        <v>0</v>
      </c>
      <c r="AF95">
        <v>0</v>
      </c>
      <c r="AG95">
        <v>0</v>
      </c>
      <c r="AH95">
        <v>486.2</v>
      </c>
      <c r="AI95">
        <v>365</v>
      </c>
      <c r="AJ95">
        <v>255.5</v>
      </c>
      <c r="AK95">
        <v>38.906249999999993</v>
      </c>
      <c r="AL95">
        <v>525</v>
      </c>
      <c r="AM95">
        <v>996.5</v>
      </c>
      <c r="AN95">
        <v>0</v>
      </c>
      <c r="AO95">
        <v>0</v>
      </c>
      <c r="AP95">
        <v>1538.32</v>
      </c>
      <c r="AQ95">
        <v>248.4</v>
      </c>
      <c r="AR95">
        <v>1720.8200000000002</v>
      </c>
      <c r="AS95">
        <v>1230.5</v>
      </c>
      <c r="AT95">
        <v>2245.5</v>
      </c>
      <c r="AU95">
        <v>1717</v>
      </c>
      <c r="AV95">
        <v>2733.1</v>
      </c>
      <c r="AW95">
        <v>599.70000000000005</v>
      </c>
      <c r="AX95">
        <v>207.6</v>
      </c>
    </row>
    <row r="96" spans="1:50" x14ac:dyDescent="0.25">
      <c r="A96">
        <v>7</v>
      </c>
      <c r="B96" t="s">
        <v>540</v>
      </c>
      <c r="C96">
        <v>24</v>
      </c>
      <c r="D96" t="s">
        <v>8637</v>
      </c>
      <c r="E96">
        <v>100114</v>
      </c>
      <c r="F96" t="s">
        <v>8606</v>
      </c>
      <c r="G96">
        <v>100114011</v>
      </c>
      <c r="H96" t="s">
        <v>8637</v>
      </c>
      <c r="I96">
        <v>1</v>
      </c>
      <c r="J96">
        <v>241758</v>
      </c>
      <c r="K96">
        <v>786404</v>
      </c>
      <c r="L96">
        <v>447763</v>
      </c>
      <c r="M96">
        <v>751392</v>
      </c>
      <c r="N96">
        <v>1169964</v>
      </c>
      <c r="O96">
        <v>990750</v>
      </c>
      <c r="P96">
        <v>1423854</v>
      </c>
      <c r="Q96">
        <v>1346727</v>
      </c>
      <c r="R96">
        <v>1342681</v>
      </c>
      <c r="S96">
        <v>1401865</v>
      </c>
      <c r="T96">
        <v>1170738</v>
      </c>
      <c r="U96">
        <v>1141887.1629999999</v>
      </c>
      <c r="V96">
        <v>1639207</v>
      </c>
      <c r="W96">
        <v>1558688.5290000001</v>
      </c>
      <c r="X96">
        <v>1534244.97</v>
      </c>
      <c r="Y96">
        <v>0</v>
      </c>
      <c r="Z96">
        <v>1499459.394771466</v>
      </c>
      <c r="AA96">
        <v>1007892.4</v>
      </c>
      <c r="AB96">
        <v>1111922</v>
      </c>
      <c r="AC96">
        <v>967147</v>
      </c>
      <c r="AD96">
        <v>1083381.6000000001</v>
      </c>
      <c r="AE96">
        <v>944000</v>
      </c>
      <c r="AF96">
        <v>1189681.1000000001</v>
      </c>
      <c r="AG96">
        <v>676200</v>
      </c>
      <c r="AH96">
        <v>832370</v>
      </c>
      <c r="AI96">
        <v>765081.3</v>
      </c>
      <c r="AJ96">
        <v>615115.80000000005</v>
      </c>
      <c r="AK96">
        <v>723.8574820942971</v>
      </c>
      <c r="AL96">
        <v>312080</v>
      </c>
      <c r="AM96">
        <v>192760.4</v>
      </c>
      <c r="AN96">
        <v>296181.59999999998</v>
      </c>
      <c r="AO96">
        <v>655544</v>
      </c>
      <c r="AP96">
        <v>542707.19999999995</v>
      </c>
      <c r="AQ96">
        <v>508638.72737548966</v>
      </c>
      <c r="AR96">
        <v>521439.04000000004</v>
      </c>
      <c r="AS96">
        <v>838146.5</v>
      </c>
      <c r="AT96">
        <v>630593.6</v>
      </c>
      <c r="AU96">
        <v>605420.1</v>
      </c>
      <c r="AV96">
        <v>638962.69999999995</v>
      </c>
      <c r="AW96">
        <v>371919.9</v>
      </c>
      <c r="AX96">
        <v>282738.09999999998</v>
      </c>
    </row>
    <row r="97" spans="1:50" x14ac:dyDescent="0.25">
      <c r="A97">
        <v>7</v>
      </c>
      <c r="B97" t="s">
        <v>540</v>
      </c>
      <c r="C97">
        <v>25</v>
      </c>
      <c r="D97" t="s">
        <v>8571</v>
      </c>
      <c r="E97">
        <v>100113</v>
      </c>
      <c r="F97" t="s">
        <v>8570</v>
      </c>
      <c r="G97">
        <v>100113005</v>
      </c>
      <c r="H97" t="s">
        <v>8571</v>
      </c>
      <c r="I97">
        <v>1</v>
      </c>
      <c r="J97">
        <v>0</v>
      </c>
      <c r="K97">
        <v>0</v>
      </c>
      <c r="L97">
        <v>0</v>
      </c>
      <c r="M97">
        <v>0</v>
      </c>
      <c r="N97">
        <v>1980.7</v>
      </c>
      <c r="O97">
        <v>1968.3710000000001</v>
      </c>
      <c r="P97">
        <v>1961</v>
      </c>
      <c r="Q97">
        <v>2256.9079999999999</v>
      </c>
      <c r="R97">
        <v>3049</v>
      </c>
      <c r="S97">
        <v>3936</v>
      </c>
      <c r="T97">
        <v>4853</v>
      </c>
      <c r="U97">
        <v>5902</v>
      </c>
      <c r="V97">
        <v>6659</v>
      </c>
      <c r="W97">
        <v>8758</v>
      </c>
      <c r="X97">
        <v>7139.7150000000001</v>
      </c>
      <c r="Y97">
        <v>5104.7259999999997</v>
      </c>
      <c r="Z97">
        <v>5311</v>
      </c>
      <c r="AA97">
        <v>5344.7</v>
      </c>
      <c r="AB97">
        <v>5357</v>
      </c>
      <c r="AC97">
        <v>5238</v>
      </c>
      <c r="AD97">
        <v>4199.3</v>
      </c>
      <c r="AE97">
        <v>3643.6</v>
      </c>
      <c r="AF97">
        <v>2499.6</v>
      </c>
      <c r="AG97">
        <v>2660.2</v>
      </c>
      <c r="AH97">
        <v>3677.2</v>
      </c>
      <c r="AI97">
        <v>4056</v>
      </c>
      <c r="AJ97">
        <v>2850</v>
      </c>
      <c r="AK97">
        <v>30.706929656135451</v>
      </c>
      <c r="AL97">
        <v>32032</v>
      </c>
      <c r="AM97">
        <v>2691.5</v>
      </c>
      <c r="AN97">
        <v>2750</v>
      </c>
      <c r="AO97">
        <v>4067</v>
      </c>
      <c r="AP97">
        <v>3900.65</v>
      </c>
      <c r="AQ97">
        <v>3687.6922045072761</v>
      </c>
      <c r="AR97">
        <v>2832</v>
      </c>
      <c r="AS97">
        <v>2318.8000000000002</v>
      </c>
      <c r="AT97">
        <v>3030.4</v>
      </c>
      <c r="AU97">
        <v>1455</v>
      </c>
      <c r="AV97">
        <v>1975.2</v>
      </c>
      <c r="AW97">
        <v>2647.3</v>
      </c>
      <c r="AX97">
        <v>2062.3000000000002</v>
      </c>
    </row>
    <row r="98" spans="1:50" x14ac:dyDescent="0.25">
      <c r="A98">
        <v>7</v>
      </c>
      <c r="B98" t="s">
        <v>540</v>
      </c>
      <c r="C98">
        <v>26</v>
      </c>
      <c r="D98" t="s">
        <v>23878</v>
      </c>
      <c r="E98">
        <v>100112</v>
      </c>
      <c r="F98" t="s">
        <v>8326</v>
      </c>
      <c r="G98">
        <v>100112020</v>
      </c>
      <c r="H98" t="s">
        <v>8402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482.70195740489964</v>
      </c>
      <c r="AL98">
        <v>0</v>
      </c>
      <c r="AM98">
        <v>0</v>
      </c>
      <c r="AN98">
        <v>0</v>
      </c>
      <c r="AO98">
        <v>0</v>
      </c>
      <c r="AP98">
        <v>424251.8</v>
      </c>
      <c r="AQ98">
        <v>453574.59175304382</v>
      </c>
      <c r="AR98">
        <v>302866.05</v>
      </c>
      <c r="AS98">
        <v>360444.7</v>
      </c>
      <c r="AT98">
        <v>445119.8</v>
      </c>
      <c r="AU98">
        <v>278689.59999999998</v>
      </c>
      <c r="AV98">
        <v>343310.1</v>
      </c>
      <c r="AW98">
        <v>389224.8</v>
      </c>
      <c r="AX98">
        <v>263831.3</v>
      </c>
    </row>
    <row r="99" spans="1:50" x14ac:dyDescent="0.25">
      <c r="A99">
        <v>7</v>
      </c>
      <c r="B99" t="s">
        <v>540</v>
      </c>
      <c r="C99">
        <v>27</v>
      </c>
      <c r="D99" t="s">
        <v>23903</v>
      </c>
      <c r="E99">
        <v>100111</v>
      </c>
      <c r="F99" t="s">
        <v>8285</v>
      </c>
      <c r="G99">
        <v>100111002</v>
      </c>
      <c r="H99" t="s">
        <v>14519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10598.946878508445</v>
      </c>
      <c r="AR99">
        <v>14809.2</v>
      </c>
      <c r="AS99">
        <v>17995.5</v>
      </c>
      <c r="AT99">
        <v>20036.5</v>
      </c>
      <c r="AU99">
        <v>25782.629999999997</v>
      </c>
      <c r="AV99">
        <v>37237.9</v>
      </c>
      <c r="AW99">
        <v>51349.3</v>
      </c>
      <c r="AX99">
        <v>31050.2</v>
      </c>
    </row>
    <row r="100" spans="1:50" x14ac:dyDescent="0.25">
      <c r="A100">
        <v>7</v>
      </c>
      <c r="B100" t="s">
        <v>540</v>
      </c>
      <c r="C100">
        <v>28</v>
      </c>
      <c r="D100" t="s">
        <v>23904</v>
      </c>
      <c r="E100">
        <v>100111</v>
      </c>
      <c r="F100" t="s">
        <v>8285</v>
      </c>
      <c r="G100">
        <v>100111002</v>
      </c>
      <c r="H100" t="s">
        <v>14519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147429.89228911561</v>
      </c>
      <c r="AR100">
        <v>151427.34</v>
      </c>
      <c r="AS100">
        <v>167987.4</v>
      </c>
      <c r="AT100">
        <v>230712</v>
      </c>
      <c r="AU100">
        <v>136315.33000000002</v>
      </c>
      <c r="AV100">
        <v>102080.3</v>
      </c>
      <c r="AW100">
        <v>91524.5</v>
      </c>
      <c r="AX100">
        <v>104422.8</v>
      </c>
    </row>
    <row r="101" spans="1:50" x14ac:dyDescent="0.25">
      <c r="A101">
        <v>7</v>
      </c>
      <c r="B101" t="s">
        <v>540</v>
      </c>
      <c r="C101">
        <v>30</v>
      </c>
      <c r="D101" t="s">
        <v>8321</v>
      </c>
      <c r="E101">
        <v>100111</v>
      </c>
      <c r="F101" t="s">
        <v>8285</v>
      </c>
      <c r="G101">
        <v>100111012</v>
      </c>
      <c r="H101" t="s">
        <v>8321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179.6</v>
      </c>
      <c r="AL101">
        <v>0</v>
      </c>
      <c r="AM101">
        <v>0</v>
      </c>
      <c r="AN101">
        <v>0</v>
      </c>
      <c r="AO101">
        <v>0</v>
      </c>
      <c r="AP101">
        <v>84</v>
      </c>
      <c r="AQ101">
        <v>0</v>
      </c>
      <c r="AR101">
        <v>520.56000000000006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8</v>
      </c>
      <c r="B102" t="s">
        <v>23887</v>
      </c>
      <c r="C102">
        <v>1</v>
      </c>
      <c r="D102" t="s">
        <v>23877</v>
      </c>
      <c r="E102">
        <v>100112</v>
      </c>
      <c r="F102" t="s">
        <v>8326</v>
      </c>
      <c r="G102">
        <v>100112010</v>
      </c>
      <c r="H102" t="s">
        <v>8352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374.85515065991535</v>
      </c>
      <c r="AL102">
        <v>0</v>
      </c>
      <c r="AM102">
        <v>0</v>
      </c>
      <c r="AN102">
        <v>0</v>
      </c>
      <c r="AO102">
        <v>0</v>
      </c>
      <c r="AP102">
        <v>110748.7</v>
      </c>
      <c r="AQ102">
        <v>126541.26166120064</v>
      </c>
      <c r="AR102">
        <v>116057</v>
      </c>
      <c r="AS102">
        <v>156186.79999999999</v>
      </c>
      <c r="AT102">
        <v>125600.2</v>
      </c>
      <c r="AU102">
        <v>144628.83000000002</v>
      </c>
      <c r="AV102">
        <v>140096.6</v>
      </c>
      <c r="AW102">
        <v>0</v>
      </c>
      <c r="AX102">
        <v>0</v>
      </c>
    </row>
    <row r="103" spans="1:50" x14ac:dyDescent="0.25">
      <c r="A103">
        <v>8</v>
      </c>
      <c r="B103" t="s">
        <v>23887</v>
      </c>
      <c r="C103">
        <v>2</v>
      </c>
      <c r="D103" t="s">
        <v>15237</v>
      </c>
      <c r="E103">
        <v>100111</v>
      </c>
      <c r="F103" t="s">
        <v>8285</v>
      </c>
      <c r="G103">
        <v>100111001</v>
      </c>
      <c r="H103" t="s">
        <v>15237</v>
      </c>
      <c r="I103">
        <v>1</v>
      </c>
      <c r="J103">
        <v>15619</v>
      </c>
      <c r="K103">
        <v>12120</v>
      </c>
      <c r="L103">
        <v>20934</v>
      </c>
      <c r="M103">
        <v>30477</v>
      </c>
      <c r="N103">
        <v>38266</v>
      </c>
      <c r="O103">
        <v>27702</v>
      </c>
      <c r="P103">
        <v>25521</v>
      </c>
      <c r="Q103">
        <v>25103</v>
      </c>
      <c r="R103">
        <v>30362</v>
      </c>
      <c r="S103">
        <v>36750</v>
      </c>
      <c r="T103">
        <v>22196</v>
      </c>
      <c r="U103">
        <v>23688</v>
      </c>
      <c r="V103">
        <v>25338</v>
      </c>
      <c r="W103">
        <v>23619.1</v>
      </c>
      <c r="X103">
        <v>24176.7</v>
      </c>
      <c r="Y103">
        <v>0</v>
      </c>
      <c r="Z103">
        <v>26470.2</v>
      </c>
      <c r="AA103">
        <v>14119.2</v>
      </c>
      <c r="AB103">
        <v>24243.4</v>
      </c>
      <c r="AC103">
        <v>9427.2000000000007</v>
      </c>
      <c r="AD103">
        <v>21257.4</v>
      </c>
      <c r="AE103">
        <v>20135.400000000001</v>
      </c>
      <c r="AF103">
        <v>22845.8</v>
      </c>
      <c r="AG103">
        <v>23932.2</v>
      </c>
      <c r="AH103">
        <v>17860</v>
      </c>
      <c r="AI103">
        <v>18950</v>
      </c>
      <c r="AJ103">
        <v>26609.8</v>
      </c>
      <c r="AK103">
        <v>19856.3</v>
      </c>
      <c r="AL103">
        <v>19868.5</v>
      </c>
      <c r="AM103">
        <v>24096.3</v>
      </c>
      <c r="AN103">
        <v>13826.4</v>
      </c>
      <c r="AO103">
        <v>21887</v>
      </c>
      <c r="AP103">
        <v>23513.07</v>
      </c>
      <c r="AQ103">
        <v>22387.187502150591</v>
      </c>
      <c r="AR103">
        <v>29770.2</v>
      </c>
      <c r="AS103">
        <v>19591.099999999999</v>
      </c>
      <c r="AT103">
        <v>25500.5</v>
      </c>
      <c r="AU103">
        <v>16364.040000000003</v>
      </c>
      <c r="AV103">
        <v>0</v>
      </c>
      <c r="AW103">
        <v>0</v>
      </c>
      <c r="AX103">
        <v>0</v>
      </c>
    </row>
    <row r="104" spans="1:50" x14ac:dyDescent="0.25">
      <c r="A104">
        <v>8</v>
      </c>
      <c r="B104" t="s">
        <v>23887</v>
      </c>
      <c r="C104">
        <v>3</v>
      </c>
      <c r="D104" t="s">
        <v>23886</v>
      </c>
      <c r="E104">
        <v>100110</v>
      </c>
      <c r="F104" t="s">
        <v>8269</v>
      </c>
      <c r="G104">
        <v>100110006</v>
      </c>
      <c r="H104" t="s">
        <v>8275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229.72115936689011</v>
      </c>
      <c r="AR104">
        <v>124.3</v>
      </c>
      <c r="AS104">
        <v>0</v>
      </c>
      <c r="AT104">
        <v>67.400000000000006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8</v>
      </c>
      <c r="B105" t="s">
        <v>23887</v>
      </c>
      <c r="C105">
        <v>4</v>
      </c>
      <c r="D105" t="s">
        <v>8286</v>
      </c>
      <c r="E105">
        <v>100111</v>
      </c>
      <c r="F105" t="s">
        <v>8285</v>
      </c>
      <c r="G105">
        <v>100111005</v>
      </c>
      <c r="H105" t="s">
        <v>8286</v>
      </c>
      <c r="I105">
        <v>1</v>
      </c>
      <c r="J105">
        <v>42390</v>
      </c>
      <c r="K105">
        <v>27113</v>
      </c>
      <c r="L105">
        <v>20192</v>
      </c>
      <c r="M105">
        <v>33868</v>
      </c>
      <c r="N105">
        <v>42703</v>
      </c>
      <c r="O105">
        <v>57119</v>
      </c>
      <c r="P105">
        <v>40379</v>
      </c>
      <c r="Q105">
        <v>31704</v>
      </c>
      <c r="R105">
        <v>40606</v>
      </c>
      <c r="S105">
        <v>49605</v>
      </c>
      <c r="T105">
        <v>64725</v>
      </c>
      <c r="U105">
        <v>56190.2</v>
      </c>
      <c r="V105">
        <v>39922</v>
      </c>
      <c r="W105">
        <v>40010.9</v>
      </c>
      <c r="X105">
        <v>33185.1</v>
      </c>
      <c r="Y105">
        <v>0</v>
      </c>
      <c r="Z105">
        <v>53665.2</v>
      </c>
      <c r="AA105">
        <v>94148.800000000003</v>
      </c>
      <c r="AB105">
        <v>58172.800000000003</v>
      </c>
      <c r="AC105">
        <v>31309.4</v>
      </c>
      <c r="AD105">
        <v>56069.3</v>
      </c>
      <c r="AE105">
        <v>84520.7</v>
      </c>
      <c r="AF105">
        <v>124660.8</v>
      </c>
      <c r="AG105">
        <v>130519.9</v>
      </c>
      <c r="AH105">
        <v>152550</v>
      </c>
      <c r="AI105">
        <v>110860</v>
      </c>
      <c r="AJ105">
        <v>107643.8</v>
      </c>
      <c r="AK105">
        <v>76533.399999999994</v>
      </c>
      <c r="AL105">
        <v>76958</v>
      </c>
      <c r="AM105">
        <v>81304.100000000006</v>
      </c>
      <c r="AN105">
        <v>98413.8</v>
      </c>
      <c r="AO105">
        <v>112954</v>
      </c>
      <c r="AP105">
        <v>104932.25</v>
      </c>
      <c r="AQ105">
        <v>146506.54493320442</v>
      </c>
      <c r="AR105">
        <v>119473.96</v>
      </c>
      <c r="AS105">
        <v>98755</v>
      </c>
      <c r="AT105">
        <v>109100.5</v>
      </c>
      <c r="AU105">
        <v>166869.35999999999</v>
      </c>
      <c r="AV105">
        <v>50862.7</v>
      </c>
      <c r="AW105">
        <v>0</v>
      </c>
      <c r="AX105">
        <v>0</v>
      </c>
    </row>
    <row r="106" spans="1:50" x14ac:dyDescent="0.25">
      <c r="A106">
        <v>8</v>
      </c>
      <c r="B106" t="s">
        <v>23887</v>
      </c>
      <c r="C106">
        <v>5</v>
      </c>
      <c r="D106" t="s">
        <v>23888</v>
      </c>
      <c r="E106">
        <v>100111</v>
      </c>
      <c r="F106" t="s">
        <v>8285</v>
      </c>
      <c r="G106">
        <v>100111004</v>
      </c>
      <c r="H106" t="s">
        <v>13117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9665.5</v>
      </c>
      <c r="AR106">
        <v>7317.31</v>
      </c>
      <c r="AS106">
        <v>12776.5</v>
      </c>
      <c r="AT106">
        <v>20236.099999999999</v>
      </c>
      <c r="AU106">
        <v>6896.9699999999993</v>
      </c>
      <c r="AV106">
        <v>16680.2</v>
      </c>
      <c r="AW106">
        <v>0</v>
      </c>
      <c r="AX106">
        <v>0</v>
      </c>
    </row>
    <row r="107" spans="1:50" x14ac:dyDescent="0.25">
      <c r="A107">
        <v>8</v>
      </c>
      <c r="B107" t="s">
        <v>23887</v>
      </c>
      <c r="C107">
        <v>6</v>
      </c>
      <c r="D107" t="s">
        <v>23889</v>
      </c>
      <c r="E107">
        <v>100111</v>
      </c>
      <c r="F107" t="s">
        <v>8285</v>
      </c>
      <c r="G107">
        <v>100111004</v>
      </c>
      <c r="H107" t="s">
        <v>13117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3552.2951266691539</v>
      </c>
      <c r="AR107">
        <v>2871.84</v>
      </c>
      <c r="AS107">
        <v>1497</v>
      </c>
      <c r="AT107">
        <v>1878.3</v>
      </c>
      <c r="AU107">
        <v>2368.2600000000002</v>
      </c>
      <c r="AV107">
        <v>1333.6</v>
      </c>
      <c r="AW107">
        <v>0</v>
      </c>
      <c r="AX107">
        <v>0</v>
      </c>
    </row>
    <row r="108" spans="1:50" x14ac:dyDescent="0.25">
      <c r="A108">
        <v>8</v>
      </c>
      <c r="B108" t="s">
        <v>23887</v>
      </c>
      <c r="C108">
        <v>8</v>
      </c>
      <c r="D108" t="s">
        <v>8291</v>
      </c>
      <c r="E108">
        <v>100111</v>
      </c>
      <c r="F108" t="s">
        <v>8285</v>
      </c>
      <c r="G108">
        <v>100111006</v>
      </c>
      <c r="H108" t="s">
        <v>8291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1673.1799999999998</v>
      </c>
      <c r="AR108">
        <v>1710.5</v>
      </c>
      <c r="AS108">
        <v>984.5</v>
      </c>
      <c r="AT108">
        <v>1837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8</v>
      </c>
      <c r="B109" t="s">
        <v>23887</v>
      </c>
      <c r="C109">
        <v>9</v>
      </c>
      <c r="D109" t="s">
        <v>23891</v>
      </c>
      <c r="E109">
        <v>100112</v>
      </c>
      <c r="F109" t="s">
        <v>8326</v>
      </c>
      <c r="G109">
        <v>100112022</v>
      </c>
      <c r="H109" t="s">
        <v>8412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218.1140652943424</v>
      </c>
      <c r="AR109">
        <v>39.200000000000003</v>
      </c>
      <c r="AS109">
        <v>0</v>
      </c>
      <c r="AT109">
        <v>141.6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8</v>
      </c>
      <c r="B110" t="s">
        <v>23887</v>
      </c>
      <c r="C110">
        <v>10</v>
      </c>
      <c r="D110" t="s">
        <v>23892</v>
      </c>
      <c r="E110">
        <v>100110</v>
      </c>
      <c r="F110" t="s">
        <v>8269</v>
      </c>
      <c r="G110">
        <v>100110005</v>
      </c>
      <c r="H110" t="s">
        <v>8270</v>
      </c>
      <c r="I110">
        <v>1</v>
      </c>
      <c r="J110">
        <v>2058</v>
      </c>
      <c r="K110">
        <v>850</v>
      </c>
      <c r="L110">
        <v>727</v>
      </c>
      <c r="M110">
        <v>632</v>
      </c>
      <c r="N110">
        <v>710</v>
      </c>
      <c r="O110">
        <v>1598</v>
      </c>
      <c r="P110">
        <v>1813</v>
      </c>
      <c r="Q110">
        <v>783</v>
      </c>
      <c r="R110">
        <v>747</v>
      </c>
      <c r="S110">
        <v>568</v>
      </c>
      <c r="T110">
        <v>1082</v>
      </c>
      <c r="U110">
        <v>3242</v>
      </c>
      <c r="V110">
        <v>7398</v>
      </c>
      <c r="W110">
        <v>5383.2</v>
      </c>
      <c r="X110">
        <v>5331.7</v>
      </c>
      <c r="Y110">
        <v>0</v>
      </c>
      <c r="Z110">
        <v>5308.1</v>
      </c>
      <c r="AA110">
        <v>909.7</v>
      </c>
      <c r="AB110">
        <v>1675.2</v>
      </c>
      <c r="AC110">
        <v>135</v>
      </c>
      <c r="AD110">
        <v>389.7</v>
      </c>
      <c r="AE110">
        <v>67.7</v>
      </c>
      <c r="AF110">
        <v>79.3</v>
      </c>
      <c r="AG110">
        <v>328.7</v>
      </c>
      <c r="AH110">
        <v>365</v>
      </c>
      <c r="AI110">
        <v>536</v>
      </c>
      <c r="AJ110">
        <v>604.5</v>
      </c>
      <c r="AK110">
        <v>9885</v>
      </c>
      <c r="AL110">
        <v>576</v>
      </c>
      <c r="AM110">
        <v>605.20000000000005</v>
      </c>
      <c r="AN110">
        <v>1204.3</v>
      </c>
      <c r="AO110">
        <v>450</v>
      </c>
      <c r="AP110">
        <v>107.8</v>
      </c>
      <c r="AQ110">
        <v>284.01594805859548</v>
      </c>
      <c r="AR110">
        <v>53.9</v>
      </c>
      <c r="AS110">
        <v>40.950000000000003</v>
      </c>
      <c r="AT110">
        <v>0</v>
      </c>
      <c r="AU110">
        <v>44.5</v>
      </c>
      <c r="AV110">
        <v>61.319999999999993</v>
      </c>
      <c r="AW110">
        <v>0</v>
      </c>
      <c r="AX110">
        <v>0</v>
      </c>
    </row>
    <row r="111" spans="1:50" x14ac:dyDescent="0.25">
      <c r="A111">
        <v>8</v>
      </c>
      <c r="B111" t="s">
        <v>23887</v>
      </c>
      <c r="C111">
        <v>11</v>
      </c>
      <c r="D111" t="s">
        <v>23893</v>
      </c>
      <c r="E111">
        <v>100110</v>
      </c>
      <c r="F111" t="s">
        <v>8269</v>
      </c>
      <c r="G111">
        <v>100110003</v>
      </c>
      <c r="H111" t="s">
        <v>13811</v>
      </c>
      <c r="I111">
        <v>1</v>
      </c>
      <c r="J111">
        <v>16868</v>
      </c>
      <c r="K111">
        <v>11024</v>
      </c>
      <c r="L111">
        <v>10604</v>
      </c>
      <c r="M111">
        <v>9461</v>
      </c>
      <c r="N111">
        <v>9622</v>
      </c>
      <c r="O111">
        <v>14815</v>
      </c>
      <c r="P111">
        <v>17109</v>
      </c>
      <c r="Q111">
        <v>11495</v>
      </c>
      <c r="R111">
        <v>9842</v>
      </c>
      <c r="S111">
        <v>3920</v>
      </c>
      <c r="T111">
        <v>5305</v>
      </c>
      <c r="U111">
        <v>6345</v>
      </c>
      <c r="V111">
        <v>8981</v>
      </c>
      <c r="W111">
        <v>6305.8</v>
      </c>
      <c r="X111">
        <v>5991.3</v>
      </c>
      <c r="Y111">
        <v>0</v>
      </c>
      <c r="Z111">
        <v>7168.7</v>
      </c>
      <c r="AA111">
        <v>2284.6999999999998</v>
      </c>
      <c r="AB111">
        <v>2592.5</v>
      </c>
      <c r="AC111">
        <v>1610.6</v>
      </c>
      <c r="AD111">
        <v>757.4</v>
      </c>
      <c r="AE111">
        <v>625.6</v>
      </c>
      <c r="AF111">
        <v>377.8</v>
      </c>
      <c r="AG111">
        <v>466.7</v>
      </c>
      <c r="AH111">
        <v>560</v>
      </c>
      <c r="AI111">
        <v>456</v>
      </c>
      <c r="AJ111">
        <v>331.5</v>
      </c>
      <c r="AK111">
        <v>4247</v>
      </c>
      <c r="AL111">
        <v>352</v>
      </c>
      <c r="AM111">
        <v>478.8</v>
      </c>
      <c r="AN111">
        <v>402.5</v>
      </c>
      <c r="AO111">
        <v>541</v>
      </c>
      <c r="AP111">
        <v>513.8900000000001</v>
      </c>
      <c r="AQ111">
        <v>465.13879203771705</v>
      </c>
      <c r="AR111">
        <v>313.8</v>
      </c>
      <c r="AS111">
        <v>218.3</v>
      </c>
      <c r="AT111">
        <v>570.70000000000005</v>
      </c>
      <c r="AU111">
        <v>636.0200000000001</v>
      </c>
      <c r="AV111">
        <v>208.1</v>
      </c>
      <c r="AW111">
        <v>0</v>
      </c>
      <c r="AX111">
        <v>0</v>
      </c>
    </row>
    <row r="112" spans="1:50" x14ac:dyDescent="0.25">
      <c r="A112">
        <v>8</v>
      </c>
      <c r="B112" t="s">
        <v>23887</v>
      </c>
      <c r="C112">
        <v>12</v>
      </c>
      <c r="D112" t="s">
        <v>23894</v>
      </c>
      <c r="E112">
        <v>100113</v>
      </c>
      <c r="F112" t="s">
        <v>8570</v>
      </c>
      <c r="G112">
        <v>100113001</v>
      </c>
      <c r="H112" t="s">
        <v>15247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183.69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8</v>
      </c>
      <c r="B113" t="s">
        <v>23887</v>
      </c>
      <c r="C113">
        <v>13</v>
      </c>
      <c r="D113" t="s">
        <v>23895</v>
      </c>
      <c r="E113">
        <v>100113</v>
      </c>
      <c r="F113" t="s">
        <v>8570</v>
      </c>
      <c r="G113">
        <v>100113001</v>
      </c>
      <c r="H113" t="s">
        <v>15247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8</v>
      </c>
      <c r="B114" t="s">
        <v>23887</v>
      </c>
      <c r="C114">
        <v>18</v>
      </c>
      <c r="D114" t="s">
        <v>14529</v>
      </c>
      <c r="E114">
        <v>100113</v>
      </c>
      <c r="F114" t="s">
        <v>8570</v>
      </c>
      <c r="G114">
        <v>100113002</v>
      </c>
      <c r="H114" t="s">
        <v>14529</v>
      </c>
      <c r="I114">
        <v>1</v>
      </c>
      <c r="J114">
        <v>3491</v>
      </c>
      <c r="K114">
        <v>314</v>
      </c>
      <c r="L114">
        <v>217</v>
      </c>
      <c r="M114">
        <v>0</v>
      </c>
      <c r="N114">
        <v>362</v>
      </c>
      <c r="O114">
        <v>2376</v>
      </c>
      <c r="P114">
        <v>3474</v>
      </c>
      <c r="Q114">
        <v>2219</v>
      </c>
      <c r="R114">
        <v>2630</v>
      </c>
      <c r="S114">
        <v>2600</v>
      </c>
      <c r="T114">
        <v>739</v>
      </c>
      <c r="U114">
        <v>1445</v>
      </c>
      <c r="V114">
        <v>3736</v>
      </c>
      <c r="W114">
        <v>2082.8000000000002</v>
      </c>
      <c r="X114">
        <v>948.7</v>
      </c>
      <c r="Y114">
        <v>0</v>
      </c>
      <c r="Z114">
        <v>591.70000000000005</v>
      </c>
      <c r="AA114">
        <v>140.19999999999999</v>
      </c>
      <c r="AB114">
        <v>323.10000000000002</v>
      </c>
      <c r="AC114">
        <v>1760.6</v>
      </c>
      <c r="AD114">
        <v>3095.5</v>
      </c>
      <c r="AE114">
        <v>439.8</v>
      </c>
      <c r="AF114">
        <v>629.1</v>
      </c>
      <c r="AG114">
        <v>320</v>
      </c>
      <c r="AH114">
        <v>323.2</v>
      </c>
      <c r="AI114">
        <v>548.1</v>
      </c>
      <c r="AJ114">
        <v>1342</v>
      </c>
      <c r="AK114">
        <v>42.1875</v>
      </c>
      <c r="AL114">
        <v>727.2</v>
      </c>
      <c r="AM114">
        <v>3960.3</v>
      </c>
      <c r="AN114">
        <v>3809.1</v>
      </c>
      <c r="AO114">
        <v>1752</v>
      </c>
      <c r="AP114">
        <v>2142.4</v>
      </c>
      <c r="AQ114">
        <v>4049.1442275421059</v>
      </c>
      <c r="AR114">
        <v>2054.94</v>
      </c>
      <c r="AS114">
        <v>945.7</v>
      </c>
      <c r="AT114">
        <v>1166</v>
      </c>
      <c r="AU114">
        <v>0</v>
      </c>
      <c r="AV114">
        <v>3232.6</v>
      </c>
      <c r="AW114">
        <v>0</v>
      </c>
      <c r="AX114">
        <v>0</v>
      </c>
    </row>
    <row r="115" spans="1:50" x14ac:dyDescent="0.25">
      <c r="A115">
        <v>8</v>
      </c>
      <c r="B115" t="s">
        <v>23887</v>
      </c>
      <c r="C115">
        <v>15</v>
      </c>
      <c r="D115" t="s">
        <v>23897</v>
      </c>
      <c r="E115">
        <v>100111</v>
      </c>
      <c r="F115" t="s">
        <v>8285</v>
      </c>
      <c r="G115">
        <v>100111003</v>
      </c>
      <c r="H115" t="s">
        <v>13816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242986.60642992955</v>
      </c>
      <c r="AR115">
        <v>173234.16</v>
      </c>
      <c r="AS115">
        <v>248125.1</v>
      </c>
      <c r="AT115">
        <v>219442.9</v>
      </c>
      <c r="AU115">
        <v>197143.45</v>
      </c>
      <c r="AV115">
        <v>122100.8</v>
      </c>
      <c r="AW115">
        <v>0</v>
      </c>
      <c r="AX115">
        <v>0</v>
      </c>
    </row>
    <row r="116" spans="1:50" x14ac:dyDescent="0.25">
      <c r="A116">
        <v>8</v>
      </c>
      <c r="B116" t="s">
        <v>23887</v>
      </c>
      <c r="C116">
        <v>16</v>
      </c>
      <c r="D116" t="s">
        <v>23898</v>
      </c>
      <c r="E116">
        <v>100111</v>
      </c>
      <c r="F116" t="s">
        <v>8285</v>
      </c>
      <c r="G116">
        <v>100111003</v>
      </c>
      <c r="H116" t="s">
        <v>13816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7620.9696978408774</v>
      </c>
      <c r="AR116">
        <v>11132.22</v>
      </c>
      <c r="AS116">
        <v>387.9</v>
      </c>
      <c r="AT116">
        <v>3527.6</v>
      </c>
      <c r="AU116">
        <v>1128</v>
      </c>
      <c r="AV116">
        <v>1541.3</v>
      </c>
      <c r="AW116">
        <v>0</v>
      </c>
      <c r="AX116">
        <v>0</v>
      </c>
    </row>
    <row r="117" spans="1:50" x14ac:dyDescent="0.25">
      <c r="A117">
        <v>8</v>
      </c>
      <c r="B117" t="s">
        <v>23887</v>
      </c>
      <c r="C117">
        <v>19</v>
      </c>
      <c r="D117" t="s">
        <v>15252</v>
      </c>
      <c r="E117">
        <v>100114</v>
      </c>
      <c r="F117" t="s">
        <v>8606</v>
      </c>
      <c r="G117">
        <v>100114001</v>
      </c>
      <c r="H117" t="s">
        <v>15252</v>
      </c>
      <c r="I117">
        <v>1</v>
      </c>
      <c r="J117">
        <v>93914</v>
      </c>
      <c r="K117">
        <v>121262</v>
      </c>
      <c r="L117">
        <v>104493</v>
      </c>
      <c r="M117">
        <v>82374</v>
      </c>
      <c r="N117">
        <v>92936</v>
      </c>
      <c r="O117">
        <v>94567</v>
      </c>
      <c r="P117">
        <v>68630</v>
      </c>
      <c r="Q117">
        <v>56189</v>
      </c>
      <c r="R117">
        <v>68114</v>
      </c>
      <c r="S117">
        <v>59819</v>
      </c>
      <c r="T117">
        <v>58487</v>
      </c>
      <c r="U117">
        <v>53276.2</v>
      </c>
      <c r="V117">
        <v>146381</v>
      </c>
      <c r="W117">
        <v>68378.8</v>
      </c>
      <c r="X117">
        <v>73231.8</v>
      </c>
      <c r="Y117">
        <v>0</v>
      </c>
      <c r="Z117">
        <v>54605.9</v>
      </c>
      <c r="AA117">
        <v>128297.4</v>
      </c>
      <c r="AB117">
        <v>68749.600000000006</v>
      </c>
      <c r="AC117">
        <v>59080.9</v>
      </c>
      <c r="AD117">
        <v>42175.199999999997</v>
      </c>
      <c r="AE117">
        <v>63949.8</v>
      </c>
      <c r="AF117">
        <v>104593.9</v>
      </c>
      <c r="AG117">
        <v>113195.2</v>
      </c>
      <c r="AH117">
        <v>128320</v>
      </c>
      <c r="AI117">
        <v>127498.3</v>
      </c>
      <c r="AJ117">
        <v>131670</v>
      </c>
      <c r="AK117">
        <v>97715.5</v>
      </c>
      <c r="AL117">
        <v>135270</v>
      </c>
      <c r="AM117">
        <v>109800.8</v>
      </c>
      <c r="AN117">
        <v>165633.4</v>
      </c>
      <c r="AO117">
        <v>255835</v>
      </c>
      <c r="AP117">
        <v>101006.31999999999</v>
      </c>
      <c r="AQ117">
        <v>152632.15975101327</v>
      </c>
      <c r="AR117">
        <v>131819.4</v>
      </c>
      <c r="AS117">
        <v>137049.29999999999</v>
      </c>
      <c r="AT117">
        <v>132490.29999999999</v>
      </c>
      <c r="AU117">
        <v>170637</v>
      </c>
      <c r="AV117">
        <v>76334.600000000006</v>
      </c>
      <c r="AW117">
        <v>0</v>
      </c>
      <c r="AX117">
        <v>0</v>
      </c>
    </row>
    <row r="118" spans="1:50" x14ac:dyDescent="0.25">
      <c r="A118">
        <v>8</v>
      </c>
      <c r="B118" t="s">
        <v>23887</v>
      </c>
      <c r="C118">
        <v>20</v>
      </c>
      <c r="D118" t="s">
        <v>23900</v>
      </c>
      <c r="E118">
        <v>100110</v>
      </c>
      <c r="F118" t="s">
        <v>8269</v>
      </c>
      <c r="G118">
        <v>100110002</v>
      </c>
      <c r="H118" t="s">
        <v>14514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3545.7151120312105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8</v>
      </c>
      <c r="B119" t="s">
        <v>23887</v>
      </c>
      <c r="C119">
        <v>21</v>
      </c>
      <c r="D119" t="s">
        <v>23901</v>
      </c>
      <c r="E119">
        <v>100110</v>
      </c>
      <c r="F119" t="s">
        <v>8269</v>
      </c>
      <c r="G119">
        <v>100110002</v>
      </c>
      <c r="H119" t="s">
        <v>14514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2015.5820350508518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8</v>
      </c>
      <c r="B120" t="s">
        <v>23887</v>
      </c>
      <c r="C120">
        <v>23</v>
      </c>
      <c r="D120" t="s">
        <v>13826</v>
      </c>
      <c r="E120">
        <v>100113</v>
      </c>
      <c r="F120" t="s">
        <v>8570</v>
      </c>
      <c r="G120">
        <v>100113003</v>
      </c>
      <c r="H120" t="s">
        <v>13826</v>
      </c>
      <c r="I120">
        <v>1</v>
      </c>
      <c r="J120">
        <v>7877</v>
      </c>
      <c r="K120">
        <v>3423</v>
      </c>
      <c r="L120">
        <v>1842</v>
      </c>
      <c r="M120">
        <v>145</v>
      </c>
      <c r="N120">
        <v>75</v>
      </c>
      <c r="O120">
        <v>7453</v>
      </c>
      <c r="P120">
        <v>23326</v>
      </c>
      <c r="Q120">
        <v>41031</v>
      </c>
      <c r="R120">
        <v>53541</v>
      </c>
      <c r="S120">
        <v>46351</v>
      </c>
      <c r="T120">
        <v>23526</v>
      </c>
      <c r="U120">
        <v>19739</v>
      </c>
      <c r="V120">
        <v>18282</v>
      </c>
      <c r="W120">
        <v>4045.2</v>
      </c>
      <c r="X120">
        <v>6407.3</v>
      </c>
      <c r="Y120">
        <v>0</v>
      </c>
      <c r="Z120">
        <v>10708.1</v>
      </c>
      <c r="AA120">
        <v>9590.2999999999993</v>
      </c>
      <c r="AB120">
        <v>20023</v>
      </c>
      <c r="AC120">
        <v>21882</v>
      </c>
      <c r="AD120">
        <v>11151.2</v>
      </c>
      <c r="AE120">
        <v>12816</v>
      </c>
      <c r="AF120">
        <v>0</v>
      </c>
      <c r="AG120">
        <v>5724</v>
      </c>
      <c r="AH120">
        <v>5883</v>
      </c>
      <c r="AI120">
        <v>14400.5</v>
      </c>
      <c r="AJ120">
        <v>14707.6</v>
      </c>
      <c r="AK120">
        <v>37.129138598251402</v>
      </c>
      <c r="AL120">
        <v>15686</v>
      </c>
      <c r="AM120">
        <v>14904.1</v>
      </c>
      <c r="AN120">
        <v>3894.9</v>
      </c>
      <c r="AO120">
        <v>13922</v>
      </c>
      <c r="AP120">
        <v>30127.8</v>
      </c>
      <c r="AQ120">
        <v>25107.4295668185</v>
      </c>
      <c r="AR120">
        <v>23167.079999999998</v>
      </c>
      <c r="AS120">
        <v>26092.1</v>
      </c>
      <c r="AT120">
        <v>38722.199999999997</v>
      </c>
      <c r="AU120">
        <v>30533.379999999997</v>
      </c>
      <c r="AV120">
        <v>27399.8</v>
      </c>
      <c r="AW120">
        <v>0</v>
      </c>
      <c r="AX120">
        <v>0</v>
      </c>
    </row>
    <row r="121" spans="1:50" x14ac:dyDescent="0.25">
      <c r="A121">
        <v>8</v>
      </c>
      <c r="B121" t="s">
        <v>23887</v>
      </c>
      <c r="C121">
        <v>24</v>
      </c>
      <c r="D121" t="s">
        <v>8637</v>
      </c>
      <c r="E121">
        <v>100114</v>
      </c>
      <c r="F121" t="s">
        <v>8606</v>
      </c>
      <c r="G121">
        <v>100114011</v>
      </c>
      <c r="H121" t="s">
        <v>8637</v>
      </c>
      <c r="I121">
        <v>1</v>
      </c>
      <c r="J121">
        <v>144165</v>
      </c>
      <c r="K121">
        <v>708476</v>
      </c>
      <c r="L121">
        <v>363477</v>
      </c>
      <c r="M121">
        <v>518507</v>
      </c>
      <c r="N121">
        <v>744993</v>
      </c>
      <c r="O121">
        <v>679458</v>
      </c>
      <c r="P121">
        <v>864848</v>
      </c>
      <c r="Q121">
        <v>918896</v>
      </c>
      <c r="R121">
        <v>976290</v>
      </c>
      <c r="S121">
        <v>929325</v>
      </c>
      <c r="T121">
        <v>795414</v>
      </c>
      <c r="U121">
        <v>787077.58499999996</v>
      </c>
      <c r="V121">
        <v>1129454</v>
      </c>
      <c r="W121">
        <v>1074369.5549999999</v>
      </c>
      <c r="X121">
        <v>1057521.1499999999</v>
      </c>
      <c r="Y121">
        <v>0</v>
      </c>
      <c r="Z121">
        <v>1154878.4304675476</v>
      </c>
      <c r="AA121">
        <v>1005110.5</v>
      </c>
      <c r="AB121">
        <v>1131392</v>
      </c>
      <c r="AC121">
        <v>1217680</v>
      </c>
      <c r="AD121">
        <v>1232646.3</v>
      </c>
      <c r="AE121">
        <v>1122000</v>
      </c>
      <c r="AF121">
        <v>1164531.5</v>
      </c>
      <c r="AG121">
        <v>912404</v>
      </c>
      <c r="AH121">
        <v>1038125</v>
      </c>
      <c r="AI121">
        <v>1361640</v>
      </c>
      <c r="AJ121">
        <v>1287207</v>
      </c>
      <c r="AK121">
        <v>789.79187990982552</v>
      </c>
      <c r="AL121">
        <v>794640</v>
      </c>
      <c r="AM121">
        <v>810201</v>
      </c>
      <c r="AN121">
        <v>1046650.1</v>
      </c>
      <c r="AO121">
        <v>1238272</v>
      </c>
      <c r="AP121">
        <v>1201229.7</v>
      </c>
      <c r="AQ121">
        <v>1303570.933588821</v>
      </c>
      <c r="AR121">
        <v>0</v>
      </c>
      <c r="AS121">
        <v>1156788.8</v>
      </c>
      <c r="AT121">
        <v>912714.6</v>
      </c>
      <c r="AU121">
        <v>1120911.3299999998</v>
      </c>
      <c r="AV121">
        <v>607729.1</v>
      </c>
      <c r="AW121">
        <v>0</v>
      </c>
      <c r="AX121">
        <v>0</v>
      </c>
    </row>
    <row r="122" spans="1:50" x14ac:dyDescent="0.25">
      <c r="A122">
        <v>8</v>
      </c>
      <c r="B122" t="s">
        <v>23887</v>
      </c>
      <c r="C122">
        <v>25</v>
      </c>
      <c r="D122" t="s">
        <v>8571</v>
      </c>
      <c r="E122">
        <v>100113</v>
      </c>
      <c r="F122" t="s">
        <v>8570</v>
      </c>
      <c r="G122">
        <v>100113005</v>
      </c>
      <c r="H122" t="s">
        <v>8571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100.2</v>
      </c>
      <c r="Y122">
        <v>78.3</v>
      </c>
      <c r="Z122">
        <v>174.2</v>
      </c>
      <c r="AA122">
        <v>171.5</v>
      </c>
      <c r="AB122">
        <v>210.9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777.4</v>
      </c>
      <c r="AI122">
        <v>789.6</v>
      </c>
      <c r="AJ122">
        <v>677.5</v>
      </c>
      <c r="AK122">
        <v>27.032019704433495</v>
      </c>
      <c r="AL122">
        <v>6270</v>
      </c>
      <c r="AM122">
        <v>838.7</v>
      </c>
      <c r="AN122">
        <v>998.8</v>
      </c>
      <c r="AO122">
        <v>1116</v>
      </c>
      <c r="AP122">
        <v>861</v>
      </c>
      <c r="AQ122">
        <v>903</v>
      </c>
      <c r="AR122">
        <v>634.4</v>
      </c>
      <c r="AS122">
        <v>886.4</v>
      </c>
      <c r="AT122">
        <v>228.8</v>
      </c>
      <c r="AU122">
        <v>267.2</v>
      </c>
      <c r="AV122">
        <v>158.47</v>
      </c>
      <c r="AW122">
        <v>0</v>
      </c>
      <c r="AX122">
        <v>0</v>
      </c>
    </row>
    <row r="123" spans="1:50" x14ac:dyDescent="0.25">
      <c r="A123">
        <v>8</v>
      </c>
      <c r="B123" t="s">
        <v>23887</v>
      </c>
      <c r="C123">
        <v>26</v>
      </c>
      <c r="D123" t="s">
        <v>23878</v>
      </c>
      <c r="E123">
        <v>100112</v>
      </c>
      <c r="F123" t="s">
        <v>8326</v>
      </c>
      <c r="G123">
        <v>100112020</v>
      </c>
      <c r="H123" t="s">
        <v>8402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155.16157989228006</v>
      </c>
      <c r="AL123">
        <v>0</v>
      </c>
      <c r="AM123">
        <v>0</v>
      </c>
      <c r="AN123">
        <v>0</v>
      </c>
      <c r="AO123">
        <v>0</v>
      </c>
      <c r="AP123">
        <v>6840</v>
      </c>
      <c r="AQ123">
        <v>9700</v>
      </c>
      <c r="AR123">
        <v>0</v>
      </c>
      <c r="AS123">
        <v>0</v>
      </c>
      <c r="AT123">
        <v>0</v>
      </c>
      <c r="AU123">
        <v>81774</v>
      </c>
      <c r="AV123">
        <v>0</v>
      </c>
      <c r="AW123">
        <v>0</v>
      </c>
      <c r="AX123">
        <v>0</v>
      </c>
    </row>
    <row r="124" spans="1:50" x14ac:dyDescent="0.25">
      <c r="A124">
        <v>8</v>
      </c>
      <c r="B124" t="s">
        <v>23887</v>
      </c>
      <c r="C124">
        <v>27</v>
      </c>
      <c r="D124" t="s">
        <v>23903</v>
      </c>
      <c r="E124">
        <v>100111</v>
      </c>
      <c r="F124" t="s">
        <v>8285</v>
      </c>
      <c r="G124">
        <v>100111002</v>
      </c>
      <c r="H124" t="s">
        <v>14519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47335.020091837527</v>
      </c>
      <c r="AR124">
        <v>63748.800000000003</v>
      </c>
      <c r="AS124">
        <v>80136.800000000003</v>
      </c>
      <c r="AT124">
        <v>96910.399999999994</v>
      </c>
      <c r="AU124">
        <v>70864.36</v>
      </c>
      <c r="AV124">
        <v>93226.8</v>
      </c>
      <c r="AW124">
        <v>0</v>
      </c>
      <c r="AX124">
        <v>0</v>
      </c>
    </row>
    <row r="125" spans="1:50" x14ac:dyDescent="0.25">
      <c r="A125">
        <v>8</v>
      </c>
      <c r="B125" t="s">
        <v>23887</v>
      </c>
      <c r="C125">
        <v>28</v>
      </c>
      <c r="D125" t="s">
        <v>23904</v>
      </c>
      <c r="E125">
        <v>100111</v>
      </c>
      <c r="F125" t="s">
        <v>8285</v>
      </c>
      <c r="G125">
        <v>100111002</v>
      </c>
      <c r="H125" t="s">
        <v>14519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377776.50947358541</v>
      </c>
      <c r="AR125">
        <v>378936.32000000001</v>
      </c>
      <c r="AS125">
        <v>348524.1</v>
      </c>
      <c r="AT125">
        <v>426388.5</v>
      </c>
      <c r="AU125">
        <v>305440.98</v>
      </c>
      <c r="AV125">
        <v>105857</v>
      </c>
      <c r="AW125">
        <v>0</v>
      </c>
      <c r="AX125">
        <v>0</v>
      </c>
    </row>
    <row r="126" spans="1:50" x14ac:dyDescent="0.25">
      <c r="A126">
        <v>8</v>
      </c>
      <c r="B126" t="s">
        <v>23887</v>
      </c>
      <c r="C126">
        <v>30</v>
      </c>
      <c r="D126" t="s">
        <v>8321</v>
      </c>
      <c r="E126">
        <v>100111</v>
      </c>
      <c r="F126" t="s">
        <v>8285</v>
      </c>
      <c r="G126">
        <v>100111012</v>
      </c>
      <c r="H126" t="s">
        <v>8321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14085.1</v>
      </c>
      <c r="AL126">
        <v>0</v>
      </c>
      <c r="AM126">
        <v>0</v>
      </c>
      <c r="AN126">
        <v>0</v>
      </c>
      <c r="AO126">
        <v>16378</v>
      </c>
      <c r="AP126">
        <v>6664.0199999999995</v>
      </c>
      <c r="AQ126">
        <v>5932.21881738712</v>
      </c>
      <c r="AR126">
        <v>14348.88</v>
      </c>
      <c r="AS126">
        <v>19766.400000000001</v>
      </c>
      <c r="AT126">
        <v>24251.200000000001</v>
      </c>
      <c r="AU126">
        <v>11279.439999999999</v>
      </c>
      <c r="AV126">
        <v>12563.7</v>
      </c>
      <c r="AW126">
        <v>0</v>
      </c>
      <c r="AX126">
        <v>0</v>
      </c>
    </row>
    <row r="127" spans="1:50" x14ac:dyDescent="0.25">
      <c r="A127">
        <v>8</v>
      </c>
      <c r="B127" t="s">
        <v>23887</v>
      </c>
      <c r="C127">
        <v>1</v>
      </c>
      <c r="D127" t="s">
        <v>23877</v>
      </c>
      <c r="E127">
        <v>100112</v>
      </c>
      <c r="F127" t="s">
        <v>8326</v>
      </c>
      <c r="G127">
        <v>100112010</v>
      </c>
      <c r="H127" t="s">
        <v>8352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129842.7</v>
      </c>
      <c r="AX127">
        <v>104699.3</v>
      </c>
    </row>
    <row r="128" spans="1:50" x14ac:dyDescent="0.25">
      <c r="A128">
        <v>8</v>
      </c>
      <c r="B128" t="s">
        <v>23887</v>
      </c>
      <c r="C128">
        <v>2</v>
      </c>
      <c r="D128" t="s">
        <v>15237</v>
      </c>
      <c r="E128">
        <v>100111</v>
      </c>
      <c r="F128" t="s">
        <v>8285</v>
      </c>
      <c r="G128">
        <v>100111001</v>
      </c>
      <c r="H128" t="s">
        <v>15237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23887</v>
      </c>
      <c r="C129">
        <v>4</v>
      </c>
      <c r="D129" t="s">
        <v>8286</v>
      </c>
      <c r="E129">
        <v>100111</v>
      </c>
      <c r="F129" t="s">
        <v>8285</v>
      </c>
      <c r="G129">
        <v>100111005</v>
      </c>
      <c r="H129" t="s">
        <v>8286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26559.7</v>
      </c>
      <c r="AX129">
        <v>60639.4</v>
      </c>
    </row>
    <row r="130" spans="1:50" x14ac:dyDescent="0.25">
      <c r="A130">
        <v>8</v>
      </c>
      <c r="B130" t="s">
        <v>23887</v>
      </c>
      <c r="C130">
        <v>5</v>
      </c>
      <c r="D130" t="s">
        <v>23888</v>
      </c>
      <c r="E130">
        <v>100111</v>
      </c>
      <c r="F130" t="s">
        <v>8285</v>
      </c>
      <c r="G130">
        <v>100111004</v>
      </c>
      <c r="H130" t="s">
        <v>13117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15887.6</v>
      </c>
      <c r="AX130">
        <v>24145.8</v>
      </c>
    </row>
    <row r="131" spans="1:50" x14ac:dyDescent="0.25">
      <c r="A131">
        <v>8</v>
      </c>
      <c r="B131" t="s">
        <v>23887</v>
      </c>
      <c r="C131">
        <v>6</v>
      </c>
      <c r="D131" t="s">
        <v>23889</v>
      </c>
      <c r="E131">
        <v>100111</v>
      </c>
      <c r="F131" t="s">
        <v>8285</v>
      </c>
      <c r="G131">
        <v>100111004</v>
      </c>
      <c r="H131" t="s">
        <v>13117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1651.8</v>
      </c>
      <c r="AX131">
        <v>3698.7</v>
      </c>
    </row>
    <row r="132" spans="1:50" x14ac:dyDescent="0.25">
      <c r="A132">
        <v>8</v>
      </c>
      <c r="B132" t="s">
        <v>23887</v>
      </c>
      <c r="C132">
        <v>10</v>
      </c>
      <c r="D132" t="s">
        <v>23892</v>
      </c>
      <c r="E132">
        <v>100110</v>
      </c>
      <c r="F132" t="s">
        <v>8269</v>
      </c>
      <c r="G132">
        <v>100110005</v>
      </c>
      <c r="H132" t="s">
        <v>8270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16.399999999999999</v>
      </c>
    </row>
    <row r="133" spans="1:50" x14ac:dyDescent="0.25">
      <c r="A133">
        <v>8</v>
      </c>
      <c r="B133" t="s">
        <v>23887</v>
      </c>
      <c r="C133">
        <v>11</v>
      </c>
      <c r="D133" t="s">
        <v>23893</v>
      </c>
      <c r="E133">
        <v>100110</v>
      </c>
      <c r="F133" t="s">
        <v>8269</v>
      </c>
      <c r="G133">
        <v>100110003</v>
      </c>
      <c r="H133" t="s">
        <v>13811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531.6</v>
      </c>
      <c r="AX133">
        <v>170.6</v>
      </c>
    </row>
    <row r="134" spans="1:50" x14ac:dyDescent="0.25">
      <c r="A134">
        <v>8</v>
      </c>
      <c r="B134" t="s">
        <v>23887</v>
      </c>
      <c r="C134">
        <v>12</v>
      </c>
      <c r="D134" t="s">
        <v>23894</v>
      </c>
      <c r="E134">
        <v>100113</v>
      </c>
      <c r="F134" t="s">
        <v>8570</v>
      </c>
      <c r="G134">
        <v>100113001</v>
      </c>
      <c r="H134" t="s">
        <v>15247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23887</v>
      </c>
      <c r="C135">
        <v>13</v>
      </c>
      <c r="D135" t="s">
        <v>23895</v>
      </c>
      <c r="E135">
        <v>100113</v>
      </c>
      <c r="F135" t="s">
        <v>8570</v>
      </c>
      <c r="G135">
        <v>100113001</v>
      </c>
      <c r="H135" t="s">
        <v>15247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742.1</v>
      </c>
      <c r="AX135">
        <v>0</v>
      </c>
    </row>
    <row r="136" spans="1:50" x14ac:dyDescent="0.25">
      <c r="A136">
        <v>8</v>
      </c>
      <c r="B136" t="s">
        <v>23887</v>
      </c>
      <c r="C136">
        <v>18</v>
      </c>
      <c r="D136" t="s">
        <v>14529</v>
      </c>
      <c r="E136">
        <v>100113</v>
      </c>
      <c r="F136" t="s">
        <v>8570</v>
      </c>
      <c r="G136">
        <v>100113002</v>
      </c>
      <c r="H136" t="s">
        <v>14529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416</v>
      </c>
      <c r="AX136">
        <v>390</v>
      </c>
    </row>
    <row r="137" spans="1:50" x14ac:dyDescent="0.25">
      <c r="A137">
        <v>8</v>
      </c>
      <c r="B137" t="s">
        <v>23887</v>
      </c>
      <c r="C137">
        <v>15</v>
      </c>
      <c r="D137" t="s">
        <v>23897</v>
      </c>
      <c r="E137">
        <v>100111</v>
      </c>
      <c r="F137" t="s">
        <v>8285</v>
      </c>
      <c r="G137">
        <v>100111003</v>
      </c>
      <c r="H137" t="s">
        <v>13816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110983.6</v>
      </c>
      <c r="AX137">
        <v>102287.9</v>
      </c>
    </row>
    <row r="138" spans="1:50" x14ac:dyDescent="0.25">
      <c r="A138">
        <v>8</v>
      </c>
      <c r="B138" t="s">
        <v>23887</v>
      </c>
      <c r="C138">
        <v>16</v>
      </c>
      <c r="D138" t="s">
        <v>23898</v>
      </c>
      <c r="E138">
        <v>100111</v>
      </c>
      <c r="F138" t="s">
        <v>8285</v>
      </c>
      <c r="G138">
        <v>100111003</v>
      </c>
      <c r="H138" t="s">
        <v>13816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3146.1</v>
      </c>
      <c r="AX138">
        <v>1570.8</v>
      </c>
    </row>
    <row r="139" spans="1:50" x14ac:dyDescent="0.25">
      <c r="A139">
        <v>8</v>
      </c>
      <c r="B139" t="s">
        <v>23887</v>
      </c>
      <c r="C139">
        <v>19</v>
      </c>
      <c r="D139" t="s">
        <v>15252</v>
      </c>
      <c r="E139">
        <v>100114</v>
      </c>
      <c r="F139" t="s">
        <v>8606</v>
      </c>
      <c r="G139">
        <v>100114001</v>
      </c>
      <c r="H139" t="s">
        <v>15252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48415.8</v>
      </c>
      <c r="AX139">
        <v>32644</v>
      </c>
    </row>
    <row r="140" spans="1:50" x14ac:dyDescent="0.25">
      <c r="A140">
        <v>8</v>
      </c>
      <c r="B140" t="s">
        <v>23887</v>
      </c>
      <c r="C140">
        <v>23</v>
      </c>
      <c r="D140" t="s">
        <v>13826</v>
      </c>
      <c r="E140">
        <v>100113</v>
      </c>
      <c r="F140" t="s">
        <v>8570</v>
      </c>
      <c r="G140">
        <v>100113003</v>
      </c>
      <c r="H140" t="s">
        <v>13826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20462.2</v>
      </c>
      <c r="AX140">
        <v>14715.3</v>
      </c>
    </row>
    <row r="141" spans="1:50" x14ac:dyDescent="0.25">
      <c r="A141">
        <v>8</v>
      </c>
      <c r="B141" t="s">
        <v>23887</v>
      </c>
      <c r="C141">
        <v>24</v>
      </c>
      <c r="D141" t="s">
        <v>8637</v>
      </c>
      <c r="E141">
        <v>100114</v>
      </c>
      <c r="F141" t="s">
        <v>8606</v>
      </c>
      <c r="G141">
        <v>100114011</v>
      </c>
      <c r="H141" t="s">
        <v>8637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243563.6</v>
      </c>
      <c r="AX141">
        <v>221126.39999999999</v>
      </c>
    </row>
    <row r="142" spans="1:50" x14ac:dyDescent="0.25">
      <c r="A142">
        <v>8</v>
      </c>
      <c r="B142" t="s">
        <v>23887</v>
      </c>
      <c r="C142">
        <v>25</v>
      </c>
      <c r="D142" t="s">
        <v>8571</v>
      </c>
      <c r="E142">
        <v>100113</v>
      </c>
      <c r="F142" t="s">
        <v>8570</v>
      </c>
      <c r="G142">
        <v>100113005</v>
      </c>
      <c r="H142" t="s">
        <v>8571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123.4</v>
      </c>
      <c r="AX142">
        <v>187.2</v>
      </c>
    </row>
    <row r="143" spans="1:50" x14ac:dyDescent="0.25">
      <c r="A143">
        <v>8</v>
      </c>
      <c r="B143" t="s">
        <v>23887</v>
      </c>
      <c r="C143">
        <v>26</v>
      </c>
      <c r="D143" t="s">
        <v>23878</v>
      </c>
      <c r="E143">
        <v>100112</v>
      </c>
      <c r="F143" t="s">
        <v>8326</v>
      </c>
      <c r="G143">
        <v>100112020</v>
      </c>
      <c r="H143" t="s">
        <v>8402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3862.6803852002026</v>
      </c>
    </row>
    <row r="144" spans="1:50" x14ac:dyDescent="0.25">
      <c r="A144">
        <v>8</v>
      </c>
      <c r="B144" t="s">
        <v>23887</v>
      </c>
      <c r="C144">
        <v>27</v>
      </c>
      <c r="D144" t="s">
        <v>23903</v>
      </c>
      <c r="E144">
        <v>100111</v>
      </c>
      <c r="F144" t="s">
        <v>8285</v>
      </c>
      <c r="G144">
        <v>100111002</v>
      </c>
      <c r="H144" t="s">
        <v>14519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49167.1</v>
      </c>
      <c r="AX144">
        <v>43091.4</v>
      </c>
    </row>
    <row r="145" spans="1:50" x14ac:dyDescent="0.25">
      <c r="A145">
        <v>8</v>
      </c>
      <c r="B145" t="s">
        <v>23887</v>
      </c>
      <c r="C145">
        <v>28</v>
      </c>
      <c r="D145" t="s">
        <v>23904</v>
      </c>
      <c r="E145">
        <v>100111</v>
      </c>
      <c r="F145" t="s">
        <v>8285</v>
      </c>
      <c r="G145">
        <v>100111002</v>
      </c>
      <c r="H145" t="s">
        <v>14519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119591</v>
      </c>
      <c r="AX145">
        <v>153108.6</v>
      </c>
    </row>
    <row r="146" spans="1:50" x14ac:dyDescent="0.25">
      <c r="A146">
        <v>8</v>
      </c>
      <c r="B146" t="s">
        <v>23887</v>
      </c>
      <c r="C146">
        <v>30</v>
      </c>
      <c r="D146" t="s">
        <v>8321</v>
      </c>
      <c r="E146">
        <v>100111</v>
      </c>
      <c r="F146" t="s">
        <v>8285</v>
      </c>
      <c r="G146">
        <v>100111012</v>
      </c>
      <c r="H146" t="s">
        <v>8321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8207.2000000000007</v>
      </c>
      <c r="AX146">
        <v>6542.8</v>
      </c>
    </row>
    <row r="147" spans="1:50" x14ac:dyDescent="0.25">
      <c r="A147">
        <v>9</v>
      </c>
      <c r="B147" t="s">
        <v>524</v>
      </c>
      <c r="C147">
        <v>1</v>
      </c>
      <c r="D147" t="s">
        <v>23877</v>
      </c>
      <c r="E147">
        <v>100112</v>
      </c>
      <c r="F147" t="s">
        <v>8326</v>
      </c>
      <c r="G147">
        <v>100112010</v>
      </c>
      <c r="H147" t="s">
        <v>8352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230.23255813953486</v>
      </c>
      <c r="AL147">
        <v>0</v>
      </c>
      <c r="AM147">
        <v>0</v>
      </c>
      <c r="AN147">
        <v>0</v>
      </c>
      <c r="AO147">
        <v>0</v>
      </c>
      <c r="AP147">
        <v>15955.8</v>
      </c>
      <c r="AQ147">
        <v>6829.7411642343623</v>
      </c>
      <c r="AR147">
        <v>12972</v>
      </c>
      <c r="AS147">
        <v>0</v>
      </c>
      <c r="AT147">
        <v>0</v>
      </c>
      <c r="AU147">
        <v>0</v>
      </c>
      <c r="AV147">
        <v>0</v>
      </c>
      <c r="AW147">
        <v>28979.599999999999</v>
      </c>
      <c r="AX147">
        <v>0</v>
      </c>
    </row>
    <row r="148" spans="1:50" x14ac:dyDescent="0.25">
      <c r="A148">
        <v>9</v>
      </c>
      <c r="B148" t="s">
        <v>524</v>
      </c>
      <c r="C148">
        <v>2</v>
      </c>
      <c r="D148" t="s">
        <v>15237</v>
      </c>
      <c r="E148">
        <v>100111</v>
      </c>
      <c r="F148" t="s">
        <v>8285</v>
      </c>
      <c r="G148">
        <v>100111001</v>
      </c>
      <c r="H148" t="s">
        <v>15237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9</v>
      </c>
      <c r="B149" t="s">
        <v>524</v>
      </c>
      <c r="C149">
        <v>3</v>
      </c>
      <c r="D149" t="s">
        <v>23886</v>
      </c>
      <c r="E149">
        <v>100110</v>
      </c>
      <c r="F149" t="s">
        <v>8269</v>
      </c>
      <c r="G149">
        <v>100110006</v>
      </c>
      <c r="H149" t="s">
        <v>8275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151.85334962918142</v>
      </c>
      <c r="AR149">
        <v>521.16</v>
      </c>
      <c r="AS149">
        <v>158.4</v>
      </c>
      <c r="AT149">
        <v>855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9</v>
      </c>
      <c r="B150" t="s">
        <v>524</v>
      </c>
      <c r="C150">
        <v>4</v>
      </c>
      <c r="D150" t="s">
        <v>8286</v>
      </c>
      <c r="E150">
        <v>100111</v>
      </c>
      <c r="F150" t="s">
        <v>8285</v>
      </c>
      <c r="G150">
        <v>100111005</v>
      </c>
      <c r="H150" t="s">
        <v>8286</v>
      </c>
      <c r="I150">
        <v>1</v>
      </c>
      <c r="J150">
        <v>74770</v>
      </c>
      <c r="K150">
        <v>43490</v>
      </c>
      <c r="L150">
        <v>41339</v>
      </c>
      <c r="M150">
        <v>53935</v>
      </c>
      <c r="N150">
        <v>63556</v>
      </c>
      <c r="O150">
        <v>63630</v>
      </c>
      <c r="P150">
        <v>47497</v>
      </c>
      <c r="Q150">
        <v>58773</v>
      </c>
      <c r="R150">
        <v>73534</v>
      </c>
      <c r="S150">
        <v>66585</v>
      </c>
      <c r="T150">
        <v>85872</v>
      </c>
      <c r="U150">
        <v>103099.2</v>
      </c>
      <c r="V150">
        <v>85829.2</v>
      </c>
      <c r="W150">
        <v>112547.7</v>
      </c>
      <c r="X150">
        <v>85076.4</v>
      </c>
      <c r="Y150">
        <v>0</v>
      </c>
      <c r="Z150">
        <v>99023.4</v>
      </c>
      <c r="AA150">
        <v>167920.4</v>
      </c>
      <c r="AB150">
        <v>130329.3</v>
      </c>
      <c r="AC150">
        <v>89207.8</v>
      </c>
      <c r="AD150">
        <v>139864</v>
      </c>
      <c r="AE150">
        <v>211867.1</v>
      </c>
      <c r="AF150">
        <v>232434.9</v>
      </c>
      <c r="AG150">
        <v>290391.3</v>
      </c>
      <c r="AH150">
        <v>319510</v>
      </c>
      <c r="AI150">
        <v>181817.3</v>
      </c>
      <c r="AJ150">
        <v>245075.20000000001</v>
      </c>
      <c r="AK150">
        <v>208005.9</v>
      </c>
      <c r="AL150">
        <v>240285</v>
      </c>
      <c r="AM150">
        <v>216864.6</v>
      </c>
      <c r="AN150">
        <v>223582.8</v>
      </c>
      <c r="AO150">
        <v>369382</v>
      </c>
      <c r="AP150">
        <v>274448</v>
      </c>
      <c r="AQ150">
        <v>422402.2672907263</v>
      </c>
      <c r="AR150">
        <v>403200.72000000003</v>
      </c>
      <c r="AS150">
        <v>261941.2</v>
      </c>
      <c r="AT150">
        <v>354606.1</v>
      </c>
      <c r="AU150">
        <v>443052.75</v>
      </c>
      <c r="AV150">
        <v>351893.4</v>
      </c>
      <c r="AW150">
        <v>220780.5</v>
      </c>
      <c r="AX150">
        <v>272526.09999999998</v>
      </c>
    </row>
    <row r="151" spans="1:50" x14ac:dyDescent="0.25">
      <c r="A151">
        <v>9</v>
      </c>
      <c r="B151" t="s">
        <v>524</v>
      </c>
      <c r="C151">
        <v>5</v>
      </c>
      <c r="D151" t="s">
        <v>23888</v>
      </c>
      <c r="E151">
        <v>100111</v>
      </c>
      <c r="F151" t="s">
        <v>8285</v>
      </c>
      <c r="G151">
        <v>100111004</v>
      </c>
      <c r="H151" t="s">
        <v>13117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31674.5</v>
      </c>
      <c r="AR151">
        <v>41899</v>
      </c>
      <c r="AS151">
        <v>14326.9</v>
      </c>
      <c r="AT151">
        <v>34561</v>
      </c>
      <c r="AU151">
        <v>41522.380000000005</v>
      </c>
      <c r="AV151">
        <v>63493.8</v>
      </c>
      <c r="AW151">
        <v>100356.4</v>
      </c>
      <c r="AX151">
        <v>58948.2</v>
      </c>
    </row>
    <row r="152" spans="1:50" x14ac:dyDescent="0.25">
      <c r="A152">
        <v>9</v>
      </c>
      <c r="B152" t="s">
        <v>524</v>
      </c>
      <c r="C152">
        <v>6</v>
      </c>
      <c r="D152" t="s">
        <v>23889</v>
      </c>
      <c r="E152">
        <v>100111</v>
      </c>
      <c r="F152" t="s">
        <v>8285</v>
      </c>
      <c r="G152">
        <v>100111004</v>
      </c>
      <c r="H152" t="s">
        <v>13117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3687.6408757219519</v>
      </c>
      <c r="AR152">
        <v>5642</v>
      </c>
      <c r="AS152">
        <v>6770.5</v>
      </c>
      <c r="AT152">
        <v>15030.7</v>
      </c>
      <c r="AU152">
        <v>9937.35</v>
      </c>
      <c r="AV152">
        <v>18875.7</v>
      </c>
      <c r="AW152">
        <v>21910.3</v>
      </c>
      <c r="AX152">
        <v>7439.7</v>
      </c>
    </row>
    <row r="153" spans="1:50" x14ac:dyDescent="0.25">
      <c r="A153">
        <v>9</v>
      </c>
      <c r="B153" t="s">
        <v>524</v>
      </c>
      <c r="C153">
        <v>8</v>
      </c>
      <c r="D153" t="s">
        <v>8291</v>
      </c>
      <c r="E153">
        <v>100111</v>
      </c>
      <c r="F153" t="s">
        <v>8285</v>
      </c>
      <c r="G153">
        <v>100111006</v>
      </c>
      <c r="H153" t="s">
        <v>8291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1956.4152823100758</v>
      </c>
      <c r="AR153">
        <v>1470.52</v>
      </c>
      <c r="AS153">
        <v>2118.6099999999997</v>
      </c>
      <c r="AT153">
        <v>2761.2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9</v>
      </c>
      <c r="B154" t="s">
        <v>524</v>
      </c>
      <c r="C154">
        <v>9</v>
      </c>
      <c r="D154" t="s">
        <v>23891</v>
      </c>
      <c r="E154">
        <v>100112</v>
      </c>
      <c r="F154" t="s">
        <v>8326</v>
      </c>
      <c r="G154">
        <v>100112022</v>
      </c>
      <c r="H154" t="s">
        <v>8412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15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9</v>
      </c>
      <c r="B155" t="s">
        <v>524</v>
      </c>
      <c r="C155">
        <v>10</v>
      </c>
      <c r="D155" t="s">
        <v>23892</v>
      </c>
      <c r="E155">
        <v>100110</v>
      </c>
      <c r="F155" t="s">
        <v>8269</v>
      </c>
      <c r="G155">
        <v>100110005</v>
      </c>
      <c r="H155" t="s">
        <v>8270</v>
      </c>
      <c r="I155">
        <v>1</v>
      </c>
      <c r="J155">
        <v>977</v>
      </c>
      <c r="K155">
        <v>304</v>
      </c>
      <c r="L155">
        <v>25</v>
      </c>
      <c r="M155">
        <v>25</v>
      </c>
      <c r="N155">
        <v>82</v>
      </c>
      <c r="O155">
        <v>24</v>
      </c>
      <c r="P155">
        <v>51</v>
      </c>
      <c r="Q155">
        <v>42</v>
      </c>
      <c r="R155">
        <v>183</v>
      </c>
      <c r="S155">
        <v>13</v>
      </c>
      <c r="T155">
        <v>9</v>
      </c>
      <c r="U155">
        <v>19</v>
      </c>
      <c r="V155">
        <v>34</v>
      </c>
      <c r="W155">
        <v>15.6</v>
      </c>
      <c r="X155">
        <v>6.6</v>
      </c>
      <c r="Y155">
        <v>0</v>
      </c>
      <c r="Z155">
        <v>10.9</v>
      </c>
      <c r="AA155">
        <v>53.8</v>
      </c>
      <c r="AB155">
        <v>6.5</v>
      </c>
      <c r="AC155">
        <v>0</v>
      </c>
      <c r="AD155">
        <v>0</v>
      </c>
      <c r="AE155">
        <v>0</v>
      </c>
      <c r="AF155">
        <v>7</v>
      </c>
      <c r="AG155">
        <v>281.7</v>
      </c>
      <c r="AH155">
        <v>65</v>
      </c>
      <c r="AI155">
        <v>0</v>
      </c>
      <c r="AJ155">
        <v>13</v>
      </c>
      <c r="AK155">
        <v>36</v>
      </c>
      <c r="AL155">
        <v>17.399999999999999</v>
      </c>
      <c r="AM155">
        <v>3</v>
      </c>
      <c r="AN155">
        <v>1.3</v>
      </c>
      <c r="AO155">
        <v>0</v>
      </c>
      <c r="AP155">
        <v>2.1</v>
      </c>
      <c r="AQ155">
        <v>1.7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9</v>
      </c>
      <c r="B156" t="s">
        <v>524</v>
      </c>
      <c r="C156">
        <v>11</v>
      </c>
      <c r="D156" t="s">
        <v>23893</v>
      </c>
      <c r="E156">
        <v>100110</v>
      </c>
      <c r="F156" t="s">
        <v>8269</v>
      </c>
      <c r="G156">
        <v>100110003</v>
      </c>
      <c r="H156" t="s">
        <v>13811</v>
      </c>
      <c r="I156">
        <v>1</v>
      </c>
      <c r="J156">
        <v>6173</v>
      </c>
      <c r="K156">
        <v>4430</v>
      </c>
      <c r="L156">
        <v>3350</v>
      </c>
      <c r="M156">
        <v>2811</v>
      </c>
      <c r="N156">
        <v>3879</v>
      </c>
      <c r="O156">
        <v>4102</v>
      </c>
      <c r="P156">
        <v>6197</v>
      </c>
      <c r="Q156">
        <v>9457</v>
      </c>
      <c r="R156">
        <v>6337</v>
      </c>
      <c r="S156">
        <v>2475</v>
      </c>
      <c r="T156">
        <v>1626</v>
      </c>
      <c r="U156">
        <v>3290</v>
      </c>
      <c r="V156">
        <v>3958</v>
      </c>
      <c r="W156">
        <v>2120.4</v>
      </c>
      <c r="X156">
        <v>1756.3</v>
      </c>
      <c r="Y156">
        <v>0</v>
      </c>
      <c r="Z156">
        <v>707.4</v>
      </c>
      <c r="AA156">
        <v>431.3</v>
      </c>
      <c r="AB156">
        <v>728.2</v>
      </c>
      <c r="AC156">
        <v>35.700000000000003</v>
      </c>
      <c r="AD156">
        <v>22.7</v>
      </c>
      <c r="AE156">
        <v>35.200000000000003</v>
      </c>
      <c r="AF156">
        <v>11.5</v>
      </c>
      <c r="AG156">
        <v>66</v>
      </c>
      <c r="AH156">
        <v>66</v>
      </c>
      <c r="AI156">
        <v>317.5</v>
      </c>
      <c r="AJ156">
        <v>142.1</v>
      </c>
      <c r="AK156">
        <v>953</v>
      </c>
      <c r="AL156">
        <v>74.400000000000006</v>
      </c>
      <c r="AM156">
        <v>26.3</v>
      </c>
      <c r="AN156">
        <v>97.2</v>
      </c>
      <c r="AO156">
        <v>194</v>
      </c>
      <c r="AP156">
        <v>84.8</v>
      </c>
      <c r="AQ156">
        <v>89.264185817943286</v>
      </c>
      <c r="AR156">
        <v>148.5</v>
      </c>
      <c r="AS156">
        <v>50.7</v>
      </c>
      <c r="AT156">
        <v>60.5</v>
      </c>
      <c r="AU156">
        <v>55.370000000000005</v>
      </c>
      <c r="AV156">
        <v>126.56000000000002</v>
      </c>
      <c r="AW156">
        <v>242.4</v>
      </c>
      <c r="AX156">
        <v>140.80000000000001</v>
      </c>
    </row>
    <row r="157" spans="1:50" x14ac:dyDescent="0.25">
      <c r="A157">
        <v>9</v>
      </c>
      <c r="B157" t="s">
        <v>524</v>
      </c>
      <c r="C157">
        <v>12</v>
      </c>
      <c r="D157" t="s">
        <v>23894</v>
      </c>
      <c r="E157">
        <v>100113</v>
      </c>
      <c r="F157" t="s">
        <v>8570</v>
      </c>
      <c r="G157">
        <v>100113001</v>
      </c>
      <c r="H157" t="s">
        <v>15247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14795.923535659318</v>
      </c>
      <c r="AR157">
        <v>6380.25</v>
      </c>
      <c r="AS157">
        <v>7711.5</v>
      </c>
      <c r="AT157">
        <v>8042.2</v>
      </c>
      <c r="AU157">
        <v>19290.68</v>
      </c>
      <c r="AV157">
        <v>16071.2</v>
      </c>
      <c r="AW157">
        <v>10767.4</v>
      </c>
      <c r="AX157">
        <v>9877.6</v>
      </c>
    </row>
    <row r="158" spans="1:50" x14ac:dyDescent="0.25">
      <c r="A158">
        <v>9</v>
      </c>
      <c r="B158" t="s">
        <v>524</v>
      </c>
      <c r="C158">
        <v>13</v>
      </c>
      <c r="D158" t="s">
        <v>23895</v>
      </c>
      <c r="E158">
        <v>100113</v>
      </c>
      <c r="F158" t="s">
        <v>8570</v>
      </c>
      <c r="G158">
        <v>100113001</v>
      </c>
      <c r="H158" t="s">
        <v>15247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25256.912399639798</v>
      </c>
      <c r="AR158">
        <v>9246.3599999999988</v>
      </c>
      <c r="AS158">
        <v>11722.9</v>
      </c>
      <c r="AT158">
        <v>16970</v>
      </c>
      <c r="AU158">
        <v>25055.94</v>
      </c>
      <c r="AV158">
        <v>25164.1</v>
      </c>
      <c r="AW158">
        <v>26411.1</v>
      </c>
      <c r="AX158">
        <v>0</v>
      </c>
    </row>
    <row r="159" spans="1:50" x14ac:dyDescent="0.25">
      <c r="A159">
        <v>9</v>
      </c>
      <c r="B159" t="s">
        <v>524</v>
      </c>
      <c r="C159">
        <v>18</v>
      </c>
      <c r="D159" t="s">
        <v>14529</v>
      </c>
      <c r="E159">
        <v>100113</v>
      </c>
      <c r="F159" t="s">
        <v>8570</v>
      </c>
      <c r="G159">
        <v>100113002</v>
      </c>
      <c r="H159" t="s">
        <v>14529</v>
      </c>
      <c r="I159">
        <v>1</v>
      </c>
      <c r="J159">
        <v>229</v>
      </c>
      <c r="K159">
        <v>0</v>
      </c>
      <c r="L159">
        <v>0</v>
      </c>
      <c r="M159">
        <v>23</v>
      </c>
      <c r="N159">
        <v>112</v>
      </c>
      <c r="O159">
        <v>0</v>
      </c>
      <c r="P159">
        <v>672</v>
      </c>
      <c r="Q159">
        <v>592</v>
      </c>
      <c r="R159">
        <v>785</v>
      </c>
      <c r="S159">
        <v>588</v>
      </c>
      <c r="T159">
        <v>1231</v>
      </c>
      <c r="U159">
        <v>1736</v>
      </c>
      <c r="V159">
        <v>1661</v>
      </c>
      <c r="W159">
        <v>0</v>
      </c>
      <c r="X159">
        <v>68.099999999999994</v>
      </c>
      <c r="Y159">
        <v>0</v>
      </c>
      <c r="Z159">
        <v>167.2</v>
      </c>
      <c r="AA159">
        <v>47.9</v>
      </c>
      <c r="AB159">
        <v>0</v>
      </c>
      <c r="AC159">
        <v>320.89999999999998</v>
      </c>
      <c r="AD159">
        <v>794.9</v>
      </c>
      <c r="AE159">
        <v>256.5</v>
      </c>
      <c r="AF159">
        <v>382.5</v>
      </c>
      <c r="AG159">
        <v>0</v>
      </c>
      <c r="AH159">
        <v>0</v>
      </c>
      <c r="AI159">
        <v>37</v>
      </c>
      <c r="AJ159">
        <v>343</v>
      </c>
      <c r="AK159">
        <v>53.66743916570104</v>
      </c>
      <c r="AL159">
        <v>191.8</v>
      </c>
      <c r="AM159">
        <v>750.1</v>
      </c>
      <c r="AN159">
        <v>1733.3</v>
      </c>
      <c r="AO159">
        <v>204</v>
      </c>
      <c r="AP159">
        <v>188.57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</v>
      </c>
      <c r="B160" t="s">
        <v>524</v>
      </c>
      <c r="C160">
        <v>15</v>
      </c>
      <c r="D160" t="s">
        <v>23897</v>
      </c>
      <c r="E160">
        <v>100111</v>
      </c>
      <c r="F160" t="s">
        <v>8285</v>
      </c>
      <c r="G160">
        <v>100111003</v>
      </c>
      <c r="H160" t="s">
        <v>13816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2775.4289341644626</v>
      </c>
      <c r="AR160">
        <v>1898.73</v>
      </c>
      <c r="AS160">
        <v>8798.6899999999987</v>
      </c>
      <c r="AT160">
        <v>1106.7</v>
      </c>
      <c r="AU160">
        <v>1248</v>
      </c>
      <c r="AV160">
        <v>1470</v>
      </c>
      <c r="AW160">
        <v>3330</v>
      </c>
      <c r="AX160">
        <v>1199</v>
      </c>
    </row>
    <row r="161" spans="1:50" x14ac:dyDescent="0.25">
      <c r="A161">
        <v>9</v>
      </c>
      <c r="B161" t="s">
        <v>524</v>
      </c>
      <c r="C161">
        <v>16</v>
      </c>
      <c r="D161" t="s">
        <v>23898</v>
      </c>
      <c r="E161">
        <v>100111</v>
      </c>
      <c r="F161" t="s">
        <v>8285</v>
      </c>
      <c r="G161">
        <v>100111003</v>
      </c>
      <c r="H161" t="s">
        <v>13816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154.56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9</v>
      </c>
      <c r="B162" t="s">
        <v>524</v>
      </c>
      <c r="C162">
        <v>19</v>
      </c>
      <c r="D162" t="s">
        <v>15252</v>
      </c>
      <c r="E162">
        <v>100114</v>
      </c>
      <c r="F162" t="s">
        <v>8606</v>
      </c>
      <c r="G162">
        <v>100114001</v>
      </c>
      <c r="H162" t="s">
        <v>15252</v>
      </c>
      <c r="I162">
        <v>1</v>
      </c>
      <c r="J162">
        <v>99741</v>
      </c>
      <c r="K162">
        <v>109020</v>
      </c>
      <c r="L162">
        <v>75368</v>
      </c>
      <c r="M162">
        <v>50317</v>
      </c>
      <c r="N162">
        <v>97359</v>
      </c>
      <c r="O162">
        <v>133003</v>
      </c>
      <c r="P162">
        <v>126861</v>
      </c>
      <c r="Q162">
        <v>115667</v>
      </c>
      <c r="R162">
        <v>111006</v>
      </c>
      <c r="S162">
        <v>95489</v>
      </c>
      <c r="T162">
        <v>104788</v>
      </c>
      <c r="U162">
        <v>146738.4</v>
      </c>
      <c r="V162">
        <v>195067</v>
      </c>
      <c r="W162">
        <v>191132.5</v>
      </c>
      <c r="X162">
        <v>168954.5</v>
      </c>
      <c r="Y162">
        <v>0</v>
      </c>
      <c r="Z162">
        <v>190927.7</v>
      </c>
      <c r="AA162">
        <v>332425.3</v>
      </c>
      <c r="AB162">
        <v>175007.2</v>
      </c>
      <c r="AC162">
        <v>231950.3</v>
      </c>
      <c r="AD162">
        <v>190331.6</v>
      </c>
      <c r="AE162">
        <v>342052.8</v>
      </c>
      <c r="AF162">
        <v>420346.7</v>
      </c>
      <c r="AG162">
        <v>297628.59999999998</v>
      </c>
      <c r="AH162">
        <v>302400</v>
      </c>
      <c r="AI162">
        <v>321303.40000000002</v>
      </c>
      <c r="AJ162">
        <v>446083.8</v>
      </c>
      <c r="AK162">
        <v>212544.8</v>
      </c>
      <c r="AL162">
        <v>220224</v>
      </c>
      <c r="AM162">
        <v>265552.8</v>
      </c>
      <c r="AN162">
        <v>315519.2</v>
      </c>
      <c r="AO162">
        <v>615990</v>
      </c>
      <c r="AP162">
        <v>272034.59999999998</v>
      </c>
      <c r="AQ162">
        <v>314581.74984666158</v>
      </c>
      <c r="AR162">
        <v>272045.36</v>
      </c>
      <c r="AS162">
        <v>305709.5</v>
      </c>
      <c r="AT162">
        <v>338757.1</v>
      </c>
      <c r="AU162">
        <v>369923.04</v>
      </c>
      <c r="AV162">
        <v>396541.3</v>
      </c>
      <c r="AW162">
        <v>259521.5</v>
      </c>
      <c r="AX162">
        <v>349145.3</v>
      </c>
    </row>
    <row r="163" spans="1:50" x14ac:dyDescent="0.25">
      <c r="A163">
        <v>9</v>
      </c>
      <c r="B163" t="s">
        <v>524</v>
      </c>
      <c r="C163">
        <v>20</v>
      </c>
      <c r="D163" t="s">
        <v>23900</v>
      </c>
      <c r="E163">
        <v>100110</v>
      </c>
      <c r="F163" t="s">
        <v>8269</v>
      </c>
      <c r="G163">
        <v>100110002</v>
      </c>
      <c r="H163" t="s">
        <v>14514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740.45351122289162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9</v>
      </c>
      <c r="B164" t="s">
        <v>524</v>
      </c>
      <c r="C164">
        <v>21</v>
      </c>
      <c r="D164" t="s">
        <v>23901</v>
      </c>
      <c r="E164">
        <v>100110</v>
      </c>
      <c r="F164" t="s">
        <v>8269</v>
      </c>
      <c r="G164">
        <v>100110002</v>
      </c>
      <c r="H164" t="s">
        <v>14514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</v>
      </c>
      <c r="B165" t="s">
        <v>524</v>
      </c>
      <c r="C165">
        <v>23</v>
      </c>
      <c r="D165" t="s">
        <v>13826</v>
      </c>
      <c r="E165">
        <v>100113</v>
      </c>
      <c r="F165" t="s">
        <v>8570</v>
      </c>
      <c r="G165">
        <v>100113003</v>
      </c>
      <c r="H165" t="s">
        <v>13826</v>
      </c>
      <c r="I165">
        <v>1</v>
      </c>
      <c r="J165">
        <v>55025</v>
      </c>
      <c r="K165">
        <v>17327</v>
      </c>
      <c r="L165">
        <v>6168</v>
      </c>
      <c r="M165">
        <v>1962</v>
      </c>
      <c r="N165">
        <v>3512</v>
      </c>
      <c r="O165">
        <v>16439</v>
      </c>
      <c r="P165">
        <v>46375</v>
      </c>
      <c r="Q165">
        <v>40742</v>
      </c>
      <c r="R165">
        <v>48203</v>
      </c>
      <c r="S165">
        <v>52583</v>
      </c>
      <c r="T165">
        <v>26064</v>
      </c>
      <c r="U165">
        <v>27532</v>
      </c>
      <c r="V165">
        <v>31993</v>
      </c>
      <c r="W165">
        <v>11889.9</v>
      </c>
      <c r="X165">
        <v>12681.5</v>
      </c>
      <c r="Y165">
        <v>0</v>
      </c>
      <c r="Z165">
        <v>20647.099999999999</v>
      </c>
      <c r="AA165">
        <v>13146.5</v>
      </c>
      <c r="AB165">
        <v>24016.7</v>
      </c>
      <c r="AC165">
        <v>39782</v>
      </c>
      <c r="AD165">
        <v>29914.9</v>
      </c>
      <c r="AE165">
        <v>46655</v>
      </c>
      <c r="AF165">
        <v>1555.8</v>
      </c>
      <c r="AG165">
        <v>11552</v>
      </c>
      <c r="AH165">
        <v>11563</v>
      </c>
      <c r="AI165">
        <v>24120</v>
      </c>
      <c r="AJ165">
        <v>29642.400000000001</v>
      </c>
      <c r="AK165">
        <v>38.918364849152439</v>
      </c>
      <c r="AL165">
        <v>43818</v>
      </c>
      <c r="AM165">
        <v>35517.5</v>
      </c>
      <c r="AN165">
        <v>23307.599999999999</v>
      </c>
      <c r="AO165">
        <v>36578</v>
      </c>
      <c r="AP165">
        <v>57950.6</v>
      </c>
      <c r="AQ165">
        <v>107404.95414194434</v>
      </c>
      <c r="AR165">
        <v>91225.5</v>
      </c>
      <c r="AS165">
        <v>138668.1</v>
      </c>
      <c r="AT165">
        <v>142671.79999999999</v>
      </c>
      <c r="AU165">
        <v>131317.20000000001</v>
      </c>
      <c r="AV165">
        <v>146520</v>
      </c>
      <c r="AW165">
        <v>120917.1</v>
      </c>
      <c r="AX165">
        <v>95935.9</v>
      </c>
    </row>
    <row r="166" spans="1:50" x14ac:dyDescent="0.25">
      <c r="A166">
        <v>9</v>
      </c>
      <c r="B166" t="s">
        <v>524</v>
      </c>
      <c r="C166">
        <v>24</v>
      </c>
      <c r="D166" t="s">
        <v>8637</v>
      </c>
      <c r="E166">
        <v>100114</v>
      </c>
      <c r="F166" t="s">
        <v>8606</v>
      </c>
      <c r="G166">
        <v>100114011</v>
      </c>
      <c r="H166" t="s">
        <v>8637</v>
      </c>
      <c r="I166">
        <v>1</v>
      </c>
      <c r="J166">
        <v>30469</v>
      </c>
      <c r="K166">
        <v>82350</v>
      </c>
      <c r="L166">
        <v>101738</v>
      </c>
      <c r="M166">
        <v>71151</v>
      </c>
      <c r="N166">
        <v>95264</v>
      </c>
      <c r="O166">
        <v>98488</v>
      </c>
      <c r="P166">
        <v>184478</v>
      </c>
      <c r="Q166">
        <v>124656</v>
      </c>
      <c r="R166">
        <v>145400</v>
      </c>
      <c r="S166">
        <v>161513</v>
      </c>
      <c r="T166">
        <v>116714</v>
      </c>
      <c r="U166">
        <v>119935.632</v>
      </c>
      <c r="V166">
        <v>173243</v>
      </c>
      <c r="W166">
        <v>163713.45600000001</v>
      </c>
      <c r="X166">
        <v>161146.07999999999</v>
      </c>
      <c r="Y166">
        <v>0</v>
      </c>
      <c r="Z166">
        <v>113171.15993639498</v>
      </c>
      <c r="AA166">
        <v>104737.3</v>
      </c>
      <c r="AB166">
        <v>159255</v>
      </c>
      <c r="AC166">
        <v>145820</v>
      </c>
      <c r="AD166">
        <v>144615</v>
      </c>
      <c r="AE166">
        <v>175000</v>
      </c>
      <c r="AF166">
        <v>221985.1</v>
      </c>
      <c r="AG166">
        <v>63064.800000000003</v>
      </c>
      <c r="AH166">
        <v>80464</v>
      </c>
      <c r="AI166">
        <v>117600</v>
      </c>
      <c r="AJ166">
        <v>88200</v>
      </c>
      <c r="AK166">
        <v>857.0213202132021</v>
      </c>
      <c r="AL166">
        <v>21710</v>
      </c>
      <c r="AM166">
        <v>39456.300000000003</v>
      </c>
      <c r="AN166">
        <v>70506</v>
      </c>
      <c r="AO166">
        <v>57250</v>
      </c>
      <c r="AP166">
        <v>80064</v>
      </c>
      <c r="AQ166">
        <v>73411.036262089445</v>
      </c>
      <c r="AR166">
        <v>0</v>
      </c>
      <c r="AS166">
        <v>74938.8</v>
      </c>
      <c r="AT166">
        <v>103372.5</v>
      </c>
      <c r="AU166">
        <v>44165.73</v>
      </c>
      <c r="AV166">
        <v>109422.62</v>
      </c>
      <c r="AW166">
        <v>93868.4</v>
      </c>
      <c r="AX166">
        <v>93400</v>
      </c>
    </row>
    <row r="167" spans="1:50" x14ac:dyDescent="0.25">
      <c r="A167">
        <v>9</v>
      </c>
      <c r="B167" t="s">
        <v>524</v>
      </c>
      <c r="C167">
        <v>25</v>
      </c>
      <c r="D167" t="s">
        <v>8571</v>
      </c>
      <c r="E167">
        <v>100113</v>
      </c>
      <c r="F167" t="s">
        <v>8570</v>
      </c>
      <c r="G167">
        <v>100113005</v>
      </c>
      <c r="H167" t="s">
        <v>8571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9</v>
      </c>
      <c r="B168" t="s">
        <v>524</v>
      </c>
      <c r="C168">
        <v>26</v>
      </c>
      <c r="D168" t="s">
        <v>23878</v>
      </c>
      <c r="E168">
        <v>100112</v>
      </c>
      <c r="F168" t="s">
        <v>8326</v>
      </c>
      <c r="G168">
        <v>100112020</v>
      </c>
      <c r="H168" t="s">
        <v>8402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345.16129032258061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9</v>
      </c>
      <c r="B169" t="s">
        <v>524</v>
      </c>
      <c r="C169">
        <v>27</v>
      </c>
      <c r="D169" t="s">
        <v>23903</v>
      </c>
      <c r="E169">
        <v>100111</v>
      </c>
      <c r="F169" t="s">
        <v>8285</v>
      </c>
      <c r="G169">
        <v>100111002</v>
      </c>
      <c r="H169" t="s">
        <v>14519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291.5</v>
      </c>
      <c r="AS169">
        <v>0</v>
      </c>
      <c r="AT169">
        <v>3016</v>
      </c>
      <c r="AU169">
        <v>2478.6</v>
      </c>
      <c r="AV169">
        <v>5753.6</v>
      </c>
      <c r="AW169">
        <v>12464.9</v>
      </c>
      <c r="AX169">
        <v>4281.3</v>
      </c>
    </row>
    <row r="170" spans="1:50" x14ac:dyDescent="0.25">
      <c r="A170">
        <v>9</v>
      </c>
      <c r="B170" t="s">
        <v>524</v>
      </c>
      <c r="C170">
        <v>28</v>
      </c>
      <c r="D170" t="s">
        <v>23904</v>
      </c>
      <c r="E170">
        <v>100111</v>
      </c>
      <c r="F170" t="s">
        <v>8285</v>
      </c>
      <c r="G170">
        <v>100111002</v>
      </c>
      <c r="H170" t="s">
        <v>14519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578305.41789942631</v>
      </c>
      <c r="AR170">
        <v>527579.07999999996</v>
      </c>
      <c r="AS170">
        <v>598673</v>
      </c>
      <c r="AT170">
        <v>623366.9</v>
      </c>
      <c r="AU170">
        <v>595356.64</v>
      </c>
      <c r="AV170">
        <v>657763.1</v>
      </c>
      <c r="AW170">
        <v>594002.1</v>
      </c>
      <c r="AX170">
        <v>474530.7</v>
      </c>
    </row>
    <row r="171" spans="1:50" x14ac:dyDescent="0.25">
      <c r="A171">
        <v>9</v>
      </c>
      <c r="B171" t="s">
        <v>524</v>
      </c>
      <c r="C171">
        <v>30</v>
      </c>
      <c r="D171" t="s">
        <v>8321</v>
      </c>
      <c r="E171">
        <v>100111</v>
      </c>
      <c r="F171" t="s">
        <v>8285</v>
      </c>
      <c r="G171">
        <v>100111012</v>
      </c>
      <c r="H171" t="s">
        <v>8321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76261.3</v>
      </c>
      <c r="AL171">
        <v>0</v>
      </c>
      <c r="AM171">
        <v>0</v>
      </c>
      <c r="AN171">
        <v>0</v>
      </c>
      <c r="AO171">
        <v>83192</v>
      </c>
      <c r="AP171">
        <v>58152.9</v>
      </c>
      <c r="AQ171">
        <v>80407.870287263577</v>
      </c>
      <c r="AR171">
        <v>65056.680000000008</v>
      </c>
      <c r="AS171">
        <v>83665</v>
      </c>
      <c r="AT171">
        <v>100695</v>
      </c>
      <c r="AU171">
        <v>76256.12</v>
      </c>
      <c r="AV171">
        <v>110952.1</v>
      </c>
      <c r="AW171">
        <v>122860.1</v>
      </c>
      <c r="AX171">
        <v>70469.7</v>
      </c>
    </row>
    <row r="172" spans="1:50" x14ac:dyDescent="0.25">
      <c r="A172">
        <v>10</v>
      </c>
      <c r="B172" t="s">
        <v>534</v>
      </c>
      <c r="C172">
        <v>1</v>
      </c>
      <c r="D172" t="s">
        <v>23877</v>
      </c>
      <c r="E172">
        <v>100112</v>
      </c>
      <c r="F172" t="s">
        <v>8326</v>
      </c>
      <c r="G172">
        <v>100112010</v>
      </c>
      <c r="H172" t="s">
        <v>8352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10</v>
      </c>
      <c r="B173" t="s">
        <v>534</v>
      </c>
      <c r="C173">
        <v>2</v>
      </c>
      <c r="D173" t="s">
        <v>15237</v>
      </c>
      <c r="E173">
        <v>100111</v>
      </c>
      <c r="F173" t="s">
        <v>8285</v>
      </c>
      <c r="G173">
        <v>100111001</v>
      </c>
      <c r="H173" t="s">
        <v>15237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10</v>
      </c>
      <c r="B174" t="s">
        <v>534</v>
      </c>
      <c r="C174">
        <v>3</v>
      </c>
      <c r="D174" t="s">
        <v>23886</v>
      </c>
      <c r="E174">
        <v>100110</v>
      </c>
      <c r="F174" t="s">
        <v>8269</v>
      </c>
      <c r="G174">
        <v>100110006</v>
      </c>
      <c r="H174" t="s">
        <v>8275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10</v>
      </c>
      <c r="B175" t="s">
        <v>534</v>
      </c>
      <c r="C175">
        <v>4</v>
      </c>
      <c r="D175" t="s">
        <v>8286</v>
      </c>
      <c r="E175">
        <v>100111</v>
      </c>
      <c r="F175" t="s">
        <v>8285</v>
      </c>
      <c r="G175">
        <v>100111005</v>
      </c>
      <c r="H175" t="s">
        <v>8286</v>
      </c>
      <c r="I175">
        <v>1</v>
      </c>
      <c r="J175">
        <v>46871</v>
      </c>
      <c r="K175">
        <v>55819</v>
      </c>
      <c r="L175">
        <v>50398</v>
      </c>
      <c r="M175">
        <v>52967</v>
      </c>
      <c r="N175">
        <v>46831</v>
      </c>
      <c r="O175">
        <v>43137</v>
      </c>
      <c r="P175">
        <v>30862</v>
      </c>
      <c r="Q175">
        <v>31524</v>
      </c>
      <c r="R175">
        <v>37189</v>
      </c>
      <c r="S175">
        <v>36301</v>
      </c>
      <c r="T175">
        <v>43400</v>
      </c>
      <c r="U175">
        <v>35448.1</v>
      </c>
      <c r="V175">
        <v>45119.9</v>
      </c>
      <c r="W175">
        <v>42935.9</v>
      </c>
      <c r="X175">
        <v>51382.400000000001</v>
      </c>
      <c r="Y175">
        <v>0</v>
      </c>
      <c r="Z175">
        <v>36112.800000000003</v>
      </c>
      <c r="AA175">
        <v>58832.800000000003</v>
      </c>
      <c r="AB175">
        <v>52427.4</v>
      </c>
      <c r="AC175">
        <v>70436</v>
      </c>
      <c r="AD175">
        <v>39809.699999999997</v>
      </c>
      <c r="AE175">
        <v>38029.599999999999</v>
      </c>
      <c r="AF175">
        <v>44754.3</v>
      </c>
      <c r="AG175">
        <v>55272.5</v>
      </c>
      <c r="AH175">
        <v>53245</v>
      </c>
      <c r="AI175">
        <v>53952</v>
      </c>
      <c r="AJ175">
        <v>75675.600000000006</v>
      </c>
      <c r="AK175">
        <v>29267</v>
      </c>
      <c r="AL175">
        <v>33668</v>
      </c>
      <c r="AM175">
        <v>15734.3</v>
      </c>
      <c r="AN175">
        <v>22116.7</v>
      </c>
      <c r="AO175">
        <v>30380</v>
      </c>
      <c r="AP175">
        <v>22080.480000000003</v>
      </c>
      <c r="AQ175">
        <v>52874.703997050157</v>
      </c>
      <c r="AR175">
        <v>36030.800000000003</v>
      </c>
      <c r="AS175">
        <v>23064.2</v>
      </c>
      <c r="AT175">
        <v>37503.4</v>
      </c>
      <c r="AU175">
        <v>40647.599999999999</v>
      </c>
      <c r="AV175">
        <v>38259.599999999999</v>
      </c>
      <c r="AW175">
        <v>23667.7</v>
      </c>
      <c r="AX175">
        <v>42208.7</v>
      </c>
    </row>
    <row r="176" spans="1:50" x14ac:dyDescent="0.25">
      <c r="A176">
        <v>10</v>
      </c>
      <c r="B176" t="s">
        <v>534</v>
      </c>
      <c r="C176">
        <v>5</v>
      </c>
      <c r="D176" t="s">
        <v>23888</v>
      </c>
      <c r="E176">
        <v>100111</v>
      </c>
      <c r="F176" t="s">
        <v>8285</v>
      </c>
      <c r="G176">
        <v>100111004</v>
      </c>
      <c r="H176" t="s">
        <v>13117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14424.4</v>
      </c>
      <c r="AR176">
        <v>6651.8399999999992</v>
      </c>
      <c r="AS176">
        <v>0</v>
      </c>
      <c r="AT176">
        <v>0</v>
      </c>
      <c r="AU176">
        <v>0</v>
      </c>
      <c r="AV176">
        <v>15924.9</v>
      </c>
      <c r="AW176">
        <v>19766.2</v>
      </c>
      <c r="AX176">
        <v>30379.4</v>
      </c>
    </row>
    <row r="177" spans="1:50" x14ac:dyDescent="0.25">
      <c r="A177">
        <v>10</v>
      </c>
      <c r="B177" t="s">
        <v>534</v>
      </c>
      <c r="C177">
        <v>6</v>
      </c>
      <c r="D177" t="s">
        <v>23889</v>
      </c>
      <c r="E177">
        <v>100111</v>
      </c>
      <c r="F177" t="s">
        <v>8285</v>
      </c>
      <c r="G177">
        <v>100111004</v>
      </c>
      <c r="H177" t="s">
        <v>13117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2747.0507655236061</v>
      </c>
      <c r="AR177">
        <v>1738.75</v>
      </c>
      <c r="AS177">
        <v>2422.5</v>
      </c>
      <c r="AT177">
        <v>5406.5</v>
      </c>
      <c r="AU177">
        <v>3959.6699999999996</v>
      </c>
      <c r="AV177">
        <v>14957.4</v>
      </c>
      <c r="AW177">
        <v>12690.3</v>
      </c>
      <c r="AX177">
        <v>5386.5</v>
      </c>
    </row>
    <row r="178" spans="1:50" x14ac:dyDescent="0.25">
      <c r="A178">
        <v>10</v>
      </c>
      <c r="B178" t="s">
        <v>534</v>
      </c>
      <c r="C178">
        <v>8</v>
      </c>
      <c r="D178" t="s">
        <v>8291</v>
      </c>
      <c r="E178">
        <v>100111</v>
      </c>
      <c r="F178" t="s">
        <v>8285</v>
      </c>
      <c r="G178">
        <v>100111006</v>
      </c>
      <c r="H178" t="s">
        <v>8291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10</v>
      </c>
      <c r="B179" t="s">
        <v>534</v>
      </c>
      <c r="C179">
        <v>9</v>
      </c>
      <c r="D179" t="s">
        <v>23891</v>
      </c>
      <c r="E179">
        <v>100112</v>
      </c>
      <c r="F179" t="s">
        <v>8326</v>
      </c>
      <c r="G179">
        <v>100112022</v>
      </c>
      <c r="H179" t="s">
        <v>8412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10</v>
      </c>
      <c r="B180" t="s">
        <v>534</v>
      </c>
      <c r="C180">
        <v>10</v>
      </c>
      <c r="D180" t="s">
        <v>23892</v>
      </c>
      <c r="E180">
        <v>100110</v>
      </c>
      <c r="F180" t="s">
        <v>8269</v>
      </c>
      <c r="G180">
        <v>100110005</v>
      </c>
      <c r="H180" t="s">
        <v>8270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10</v>
      </c>
      <c r="B181" t="s">
        <v>534</v>
      </c>
      <c r="C181">
        <v>11</v>
      </c>
      <c r="D181" t="s">
        <v>23893</v>
      </c>
      <c r="E181">
        <v>100110</v>
      </c>
      <c r="F181" t="s">
        <v>8269</v>
      </c>
      <c r="G181">
        <v>100110003</v>
      </c>
      <c r="H181" t="s">
        <v>13811</v>
      </c>
      <c r="I181">
        <v>1</v>
      </c>
      <c r="J181">
        <v>0</v>
      </c>
      <c r="K181">
        <v>0</v>
      </c>
      <c r="L181">
        <v>0</v>
      </c>
      <c r="M181">
        <v>47</v>
      </c>
      <c r="N181">
        <v>15</v>
      </c>
      <c r="O181">
        <v>3</v>
      </c>
      <c r="P181">
        <v>6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7.3</v>
      </c>
      <c r="AB181">
        <v>9.8000000000000007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10</v>
      </c>
      <c r="B182" t="s">
        <v>534</v>
      </c>
      <c r="C182">
        <v>12</v>
      </c>
      <c r="D182" t="s">
        <v>23894</v>
      </c>
      <c r="E182">
        <v>100113</v>
      </c>
      <c r="F182" t="s">
        <v>8570</v>
      </c>
      <c r="G182">
        <v>100113001</v>
      </c>
      <c r="H182" t="s">
        <v>15247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10</v>
      </c>
      <c r="B183" t="s">
        <v>534</v>
      </c>
      <c r="C183">
        <v>13</v>
      </c>
      <c r="D183" t="s">
        <v>23895</v>
      </c>
      <c r="E183">
        <v>100113</v>
      </c>
      <c r="F183" t="s">
        <v>8570</v>
      </c>
      <c r="G183">
        <v>100113001</v>
      </c>
      <c r="H183" t="s">
        <v>15247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561.09999999999991</v>
      </c>
      <c r="AR183">
        <v>385.92</v>
      </c>
      <c r="AS183">
        <v>1127.8</v>
      </c>
      <c r="AT183">
        <v>2495.6999999999998</v>
      </c>
      <c r="AU183">
        <v>1089.6200000000001</v>
      </c>
      <c r="AV183">
        <v>4218.1000000000004</v>
      </c>
      <c r="AW183">
        <v>7238.6</v>
      </c>
      <c r="AX183">
        <v>0</v>
      </c>
    </row>
    <row r="184" spans="1:50" x14ac:dyDescent="0.25">
      <c r="A184">
        <v>10</v>
      </c>
      <c r="B184" t="s">
        <v>534</v>
      </c>
      <c r="C184">
        <v>18</v>
      </c>
      <c r="D184" t="s">
        <v>14529</v>
      </c>
      <c r="E184">
        <v>100113</v>
      </c>
      <c r="F184" t="s">
        <v>8570</v>
      </c>
      <c r="G184">
        <v>100113002</v>
      </c>
      <c r="H184" t="s">
        <v>14529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10</v>
      </c>
      <c r="B185" t="s">
        <v>534</v>
      </c>
      <c r="C185">
        <v>15</v>
      </c>
      <c r="D185" t="s">
        <v>23897</v>
      </c>
      <c r="E185">
        <v>100111</v>
      </c>
      <c r="F185" t="s">
        <v>8285</v>
      </c>
      <c r="G185">
        <v>100111003</v>
      </c>
      <c r="H185" t="s">
        <v>13816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10</v>
      </c>
      <c r="B186" t="s">
        <v>534</v>
      </c>
      <c r="C186">
        <v>16</v>
      </c>
      <c r="D186" t="s">
        <v>23898</v>
      </c>
      <c r="E186">
        <v>100111</v>
      </c>
      <c r="F186" t="s">
        <v>8285</v>
      </c>
      <c r="G186">
        <v>100111003</v>
      </c>
      <c r="H186" t="s">
        <v>13816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10</v>
      </c>
      <c r="B187" t="s">
        <v>534</v>
      </c>
      <c r="C187">
        <v>19</v>
      </c>
      <c r="D187" t="s">
        <v>15252</v>
      </c>
      <c r="E187">
        <v>100114</v>
      </c>
      <c r="F187" t="s">
        <v>8606</v>
      </c>
      <c r="G187">
        <v>100114001</v>
      </c>
      <c r="H187" t="s">
        <v>15252</v>
      </c>
      <c r="I187">
        <v>1</v>
      </c>
      <c r="J187">
        <v>402777</v>
      </c>
      <c r="K187">
        <v>384118</v>
      </c>
      <c r="L187">
        <v>306734</v>
      </c>
      <c r="M187">
        <v>292424</v>
      </c>
      <c r="N187">
        <v>418439</v>
      </c>
      <c r="O187">
        <v>341304</v>
      </c>
      <c r="P187">
        <v>292780</v>
      </c>
      <c r="Q187">
        <v>224878</v>
      </c>
      <c r="R187">
        <v>297660</v>
      </c>
      <c r="S187">
        <v>280565</v>
      </c>
      <c r="T187">
        <v>317712</v>
      </c>
      <c r="U187">
        <v>258800</v>
      </c>
      <c r="V187">
        <v>293641</v>
      </c>
      <c r="W187">
        <v>309349</v>
      </c>
      <c r="X187">
        <v>286060.59999999998</v>
      </c>
      <c r="Y187">
        <v>0</v>
      </c>
      <c r="Z187">
        <v>238808.1</v>
      </c>
      <c r="AA187">
        <v>493273.8</v>
      </c>
      <c r="AB187">
        <v>234598.9</v>
      </c>
      <c r="AC187">
        <v>424693.7</v>
      </c>
      <c r="AD187">
        <v>378800.5</v>
      </c>
      <c r="AE187">
        <v>408561.2</v>
      </c>
      <c r="AF187">
        <v>419319.1</v>
      </c>
      <c r="AG187">
        <v>367637.1</v>
      </c>
      <c r="AH187">
        <v>390784</v>
      </c>
      <c r="AI187">
        <v>380683.8</v>
      </c>
      <c r="AJ187">
        <v>482834</v>
      </c>
      <c r="AK187">
        <v>213984.4</v>
      </c>
      <c r="AL187">
        <v>251518.8</v>
      </c>
      <c r="AM187">
        <v>272625</v>
      </c>
      <c r="AN187">
        <v>197024.2</v>
      </c>
      <c r="AO187">
        <v>343081</v>
      </c>
      <c r="AP187">
        <v>385711.38</v>
      </c>
      <c r="AQ187">
        <v>340220.209903059</v>
      </c>
      <c r="AR187">
        <v>344148.42000000004</v>
      </c>
      <c r="AS187">
        <v>178633.9</v>
      </c>
      <c r="AT187">
        <v>350060.79999999999</v>
      </c>
      <c r="AU187">
        <v>473725.56000000006</v>
      </c>
      <c r="AV187">
        <v>284305.90000000002</v>
      </c>
      <c r="AW187">
        <v>379285</v>
      </c>
      <c r="AX187">
        <v>462451.4</v>
      </c>
    </row>
    <row r="188" spans="1:50" x14ac:dyDescent="0.25">
      <c r="A188">
        <v>10</v>
      </c>
      <c r="B188" t="s">
        <v>534</v>
      </c>
      <c r="C188">
        <v>20</v>
      </c>
      <c r="D188" t="s">
        <v>23900</v>
      </c>
      <c r="E188">
        <v>100110</v>
      </c>
      <c r="F188" t="s">
        <v>8269</v>
      </c>
      <c r="G188">
        <v>100110002</v>
      </c>
      <c r="H188" t="s">
        <v>14514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10</v>
      </c>
      <c r="B189" t="s">
        <v>534</v>
      </c>
      <c r="C189">
        <v>21</v>
      </c>
      <c r="D189" t="s">
        <v>23901</v>
      </c>
      <c r="E189">
        <v>100110</v>
      </c>
      <c r="F189" t="s">
        <v>8269</v>
      </c>
      <c r="G189">
        <v>100110002</v>
      </c>
      <c r="H189" t="s">
        <v>14514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10</v>
      </c>
      <c r="B190" t="s">
        <v>534</v>
      </c>
      <c r="C190">
        <v>23</v>
      </c>
      <c r="D190" t="s">
        <v>13826</v>
      </c>
      <c r="E190">
        <v>100113</v>
      </c>
      <c r="F190" t="s">
        <v>8570</v>
      </c>
      <c r="G190">
        <v>100113003</v>
      </c>
      <c r="H190" t="s">
        <v>13826</v>
      </c>
      <c r="I190">
        <v>1</v>
      </c>
      <c r="J190">
        <v>10505</v>
      </c>
      <c r="K190">
        <v>5759</v>
      </c>
      <c r="L190">
        <v>5204</v>
      </c>
      <c r="M190">
        <v>836</v>
      </c>
      <c r="N190">
        <v>168</v>
      </c>
      <c r="O190">
        <v>8020</v>
      </c>
      <c r="P190">
        <v>23806</v>
      </c>
      <c r="Q190">
        <v>13203</v>
      </c>
      <c r="R190">
        <v>19980</v>
      </c>
      <c r="S190">
        <v>13571</v>
      </c>
      <c r="T190">
        <v>3131</v>
      </c>
      <c r="U190">
        <v>9781</v>
      </c>
      <c r="V190">
        <v>11354</v>
      </c>
      <c r="W190">
        <v>4924.8</v>
      </c>
      <c r="X190">
        <v>3499.7</v>
      </c>
      <c r="Y190">
        <v>0</v>
      </c>
      <c r="Z190">
        <v>5814</v>
      </c>
      <c r="AA190">
        <v>6668.2</v>
      </c>
      <c r="AB190">
        <v>7535.1</v>
      </c>
      <c r="AC190">
        <v>9787.6</v>
      </c>
      <c r="AD190">
        <v>6668.8</v>
      </c>
      <c r="AE190">
        <v>7900</v>
      </c>
      <c r="AF190">
        <v>460</v>
      </c>
      <c r="AG190">
        <v>2144.8000000000002</v>
      </c>
      <c r="AH190">
        <v>4178.8</v>
      </c>
      <c r="AI190">
        <v>2339.1999999999998</v>
      </c>
      <c r="AJ190">
        <v>2545.6</v>
      </c>
      <c r="AK190">
        <v>32.96</v>
      </c>
      <c r="AL190">
        <v>1016.4</v>
      </c>
      <c r="AM190">
        <v>17220</v>
      </c>
      <c r="AN190">
        <v>10526.7</v>
      </c>
      <c r="AO190">
        <v>13189</v>
      </c>
      <c r="AP190">
        <v>12968.999999999998</v>
      </c>
      <c r="AQ190">
        <v>12187.858793729834</v>
      </c>
      <c r="AR190">
        <v>9613.2899999999991</v>
      </c>
      <c r="AS190">
        <v>15080.1</v>
      </c>
      <c r="AT190">
        <v>15292.1</v>
      </c>
      <c r="AU190">
        <v>8713.6</v>
      </c>
      <c r="AV190">
        <v>25619.200000000001</v>
      </c>
      <c r="AW190">
        <v>18820.8</v>
      </c>
      <c r="AX190">
        <v>26044.7</v>
      </c>
    </row>
    <row r="191" spans="1:50" x14ac:dyDescent="0.25">
      <c r="A191">
        <v>10</v>
      </c>
      <c r="B191" t="s">
        <v>534</v>
      </c>
      <c r="C191">
        <v>24</v>
      </c>
      <c r="D191" t="s">
        <v>8637</v>
      </c>
      <c r="E191">
        <v>100114</v>
      </c>
      <c r="F191" t="s">
        <v>8606</v>
      </c>
      <c r="G191">
        <v>100114011</v>
      </c>
      <c r="H191" t="s">
        <v>8637</v>
      </c>
      <c r="I191">
        <v>1</v>
      </c>
      <c r="J191">
        <v>31004</v>
      </c>
      <c r="K191">
        <v>124336</v>
      </c>
      <c r="L191">
        <v>87818</v>
      </c>
      <c r="M191">
        <v>24823</v>
      </c>
      <c r="N191">
        <v>176483</v>
      </c>
      <c r="O191">
        <v>276909</v>
      </c>
      <c r="P191">
        <v>448750</v>
      </c>
      <c r="Q191">
        <v>422955</v>
      </c>
      <c r="R191">
        <v>223568</v>
      </c>
      <c r="S191">
        <v>297396</v>
      </c>
      <c r="T191">
        <v>304147</v>
      </c>
      <c r="U191">
        <v>264857.85399999999</v>
      </c>
      <c r="V191">
        <v>380162</v>
      </c>
      <c r="W191">
        <v>361533.88199999998</v>
      </c>
      <c r="X191">
        <v>355864.26</v>
      </c>
      <c r="Y191">
        <v>0</v>
      </c>
      <c r="Z191">
        <v>207738.15363779332</v>
      </c>
      <c r="AA191">
        <v>201746.2</v>
      </c>
      <c r="AB191">
        <v>340314.7</v>
      </c>
      <c r="AC191">
        <v>351000</v>
      </c>
      <c r="AD191">
        <v>410903.6</v>
      </c>
      <c r="AE191">
        <v>433300</v>
      </c>
      <c r="AF191">
        <v>437902</v>
      </c>
      <c r="AG191">
        <v>251505</v>
      </c>
      <c r="AH191">
        <v>256700</v>
      </c>
      <c r="AI191">
        <v>262430</v>
      </c>
      <c r="AJ191">
        <v>190400</v>
      </c>
      <c r="AK191">
        <v>772.28915662650604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10</v>
      </c>
      <c r="B192" t="s">
        <v>534</v>
      </c>
      <c r="C192">
        <v>25</v>
      </c>
      <c r="D192" t="s">
        <v>8571</v>
      </c>
      <c r="E192">
        <v>100113</v>
      </c>
      <c r="F192" t="s">
        <v>8570</v>
      </c>
      <c r="G192">
        <v>100113005</v>
      </c>
      <c r="H192" t="s">
        <v>8571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10</v>
      </c>
      <c r="B193" t="s">
        <v>534</v>
      </c>
      <c r="C193">
        <v>26</v>
      </c>
      <c r="D193" t="s">
        <v>23878</v>
      </c>
      <c r="E193">
        <v>100112</v>
      </c>
      <c r="F193" t="s">
        <v>8326</v>
      </c>
      <c r="G193">
        <v>100112020</v>
      </c>
      <c r="H193" t="s">
        <v>8402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10</v>
      </c>
      <c r="B194" t="s">
        <v>534</v>
      </c>
      <c r="C194">
        <v>27</v>
      </c>
      <c r="D194" t="s">
        <v>23903</v>
      </c>
      <c r="E194">
        <v>100111</v>
      </c>
      <c r="F194" t="s">
        <v>8285</v>
      </c>
      <c r="G194">
        <v>100111002</v>
      </c>
      <c r="H194" t="s">
        <v>14519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10</v>
      </c>
      <c r="B195" t="s">
        <v>534</v>
      </c>
      <c r="C195">
        <v>28</v>
      </c>
      <c r="D195" t="s">
        <v>23904</v>
      </c>
      <c r="E195">
        <v>100111</v>
      </c>
      <c r="F195" t="s">
        <v>8285</v>
      </c>
      <c r="G195">
        <v>100111002</v>
      </c>
      <c r="H195" t="s">
        <v>14519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106612.28399330072</v>
      </c>
      <c r="AR195">
        <v>57378.6</v>
      </c>
      <c r="AS195">
        <v>80120.600000000006</v>
      </c>
      <c r="AT195">
        <v>81059.600000000006</v>
      </c>
      <c r="AU195">
        <v>69686.399999999994</v>
      </c>
      <c r="AV195">
        <v>90228.1</v>
      </c>
      <c r="AW195">
        <v>109807.5</v>
      </c>
      <c r="AX195">
        <v>91457</v>
      </c>
    </row>
    <row r="196" spans="1:50" x14ac:dyDescent="0.25">
      <c r="A196">
        <v>10</v>
      </c>
      <c r="B196" t="s">
        <v>534</v>
      </c>
      <c r="C196">
        <v>30</v>
      </c>
      <c r="D196" t="s">
        <v>8321</v>
      </c>
      <c r="E196">
        <v>100111</v>
      </c>
      <c r="F196" t="s">
        <v>8285</v>
      </c>
      <c r="G196">
        <v>100111012</v>
      </c>
      <c r="H196" t="s">
        <v>8321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2000.7</v>
      </c>
      <c r="AL196">
        <v>0</v>
      </c>
      <c r="AM196">
        <v>0</v>
      </c>
      <c r="AN196">
        <v>0</v>
      </c>
      <c r="AO196">
        <v>7615</v>
      </c>
      <c r="AP196">
        <v>6779.7</v>
      </c>
      <c r="AQ196">
        <v>24827.135035035102</v>
      </c>
      <c r="AR196">
        <v>19051.2</v>
      </c>
      <c r="AS196">
        <v>17419.7</v>
      </c>
      <c r="AT196">
        <v>14574</v>
      </c>
      <c r="AU196">
        <v>23753.200000000001</v>
      </c>
      <c r="AV196">
        <v>11771.6</v>
      </c>
      <c r="AW196">
        <v>9556.7000000000007</v>
      </c>
      <c r="AX196">
        <v>5046</v>
      </c>
    </row>
    <row r="197" spans="1:50" x14ac:dyDescent="0.25">
      <c r="A197">
        <v>13</v>
      </c>
      <c r="B197" t="s">
        <v>22837</v>
      </c>
      <c r="C197">
        <v>1</v>
      </c>
      <c r="D197" t="s">
        <v>23877</v>
      </c>
      <c r="E197">
        <v>100112</v>
      </c>
      <c r="F197" t="s">
        <v>8326</v>
      </c>
      <c r="G197">
        <v>100112010</v>
      </c>
      <c r="H197" t="s">
        <v>8352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13</v>
      </c>
      <c r="B198" t="s">
        <v>22837</v>
      </c>
      <c r="C198">
        <v>2</v>
      </c>
      <c r="D198" t="s">
        <v>15237</v>
      </c>
      <c r="E198">
        <v>100111</v>
      </c>
      <c r="F198" t="s">
        <v>8285</v>
      </c>
      <c r="G198">
        <v>100111001</v>
      </c>
      <c r="H198" t="s">
        <v>15237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13</v>
      </c>
      <c r="B199" t="s">
        <v>22837</v>
      </c>
      <c r="C199">
        <v>3</v>
      </c>
      <c r="D199" t="s">
        <v>23886</v>
      </c>
      <c r="E199">
        <v>100110</v>
      </c>
      <c r="F199" t="s">
        <v>8269</v>
      </c>
      <c r="G199">
        <v>100110006</v>
      </c>
      <c r="H199" t="s">
        <v>8275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276.32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13</v>
      </c>
      <c r="B200" t="s">
        <v>22837</v>
      </c>
      <c r="C200">
        <v>4</v>
      </c>
      <c r="D200" t="s">
        <v>8286</v>
      </c>
      <c r="E200">
        <v>100111</v>
      </c>
      <c r="F200" t="s">
        <v>8285</v>
      </c>
      <c r="G200">
        <v>100111005</v>
      </c>
      <c r="H200" t="s">
        <v>8286</v>
      </c>
      <c r="I200">
        <v>1</v>
      </c>
      <c r="J200">
        <v>23</v>
      </c>
      <c r="K200">
        <v>272</v>
      </c>
      <c r="L200">
        <v>0</v>
      </c>
      <c r="M200">
        <v>0</v>
      </c>
      <c r="N200">
        <v>2206</v>
      </c>
      <c r="O200">
        <v>96</v>
      </c>
      <c r="P200">
        <v>27</v>
      </c>
      <c r="Q200">
        <v>0</v>
      </c>
      <c r="R200">
        <v>338</v>
      </c>
      <c r="S200">
        <v>2505</v>
      </c>
      <c r="T200">
        <v>2523</v>
      </c>
      <c r="U200">
        <v>1959.5</v>
      </c>
      <c r="V200">
        <v>3395.9</v>
      </c>
      <c r="W200">
        <v>0</v>
      </c>
      <c r="X200">
        <v>0</v>
      </c>
      <c r="Y200">
        <v>0</v>
      </c>
      <c r="Z200">
        <v>86.5</v>
      </c>
      <c r="AA200">
        <v>689.7</v>
      </c>
      <c r="AB200">
        <v>264.3</v>
      </c>
      <c r="AC200">
        <v>698.8</v>
      </c>
      <c r="AD200">
        <v>2.4</v>
      </c>
      <c r="AE200">
        <v>674.8</v>
      </c>
      <c r="AF200">
        <v>290</v>
      </c>
      <c r="AG200">
        <v>578.70000000000005</v>
      </c>
      <c r="AH200">
        <v>870</v>
      </c>
      <c r="AI200">
        <v>301.5</v>
      </c>
      <c r="AJ200">
        <v>252</v>
      </c>
      <c r="AK200">
        <v>864</v>
      </c>
      <c r="AL200">
        <v>1160</v>
      </c>
      <c r="AM200">
        <v>0</v>
      </c>
      <c r="AN200">
        <v>261.8</v>
      </c>
      <c r="AO200">
        <v>0</v>
      </c>
      <c r="AP200">
        <v>100.8</v>
      </c>
      <c r="AQ200">
        <v>540.91533648931511</v>
      </c>
      <c r="AR200">
        <v>2399.04</v>
      </c>
      <c r="AS200">
        <v>656.5</v>
      </c>
      <c r="AT200">
        <v>110.3</v>
      </c>
      <c r="AU200">
        <v>3496.7899999999995</v>
      </c>
      <c r="AV200">
        <v>1129.8499999999999</v>
      </c>
      <c r="AW200">
        <v>2710.2</v>
      </c>
      <c r="AX200">
        <v>2096.5</v>
      </c>
    </row>
    <row r="201" spans="1:50" x14ac:dyDescent="0.25">
      <c r="A201">
        <v>13</v>
      </c>
      <c r="B201" t="s">
        <v>22837</v>
      </c>
      <c r="C201">
        <v>5</v>
      </c>
      <c r="D201" t="s">
        <v>23888</v>
      </c>
      <c r="E201">
        <v>100111</v>
      </c>
      <c r="F201" t="s">
        <v>8285</v>
      </c>
      <c r="G201">
        <v>100111004</v>
      </c>
      <c r="H201" t="s">
        <v>13117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13</v>
      </c>
      <c r="B202" t="s">
        <v>22837</v>
      </c>
      <c r="C202">
        <v>6</v>
      </c>
      <c r="D202" t="s">
        <v>23889</v>
      </c>
      <c r="E202">
        <v>100111</v>
      </c>
      <c r="F202" t="s">
        <v>8285</v>
      </c>
      <c r="G202">
        <v>100111004</v>
      </c>
      <c r="H202" t="s">
        <v>13117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228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13</v>
      </c>
      <c r="B203" t="s">
        <v>22837</v>
      </c>
      <c r="C203">
        <v>8</v>
      </c>
      <c r="D203" t="s">
        <v>8291</v>
      </c>
      <c r="E203">
        <v>100111</v>
      </c>
      <c r="F203" t="s">
        <v>8285</v>
      </c>
      <c r="G203">
        <v>100111006</v>
      </c>
      <c r="H203" t="s">
        <v>8291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13</v>
      </c>
      <c r="B204" t="s">
        <v>22837</v>
      </c>
      <c r="C204">
        <v>9</v>
      </c>
      <c r="D204" t="s">
        <v>23891</v>
      </c>
      <c r="E204">
        <v>100112</v>
      </c>
      <c r="F204" t="s">
        <v>8326</v>
      </c>
      <c r="G204">
        <v>100112022</v>
      </c>
      <c r="H204" t="s">
        <v>8412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13</v>
      </c>
      <c r="B205" t="s">
        <v>22837</v>
      </c>
      <c r="C205">
        <v>10</v>
      </c>
      <c r="D205" t="s">
        <v>23892</v>
      </c>
      <c r="E205">
        <v>100110</v>
      </c>
      <c r="F205" t="s">
        <v>8269</v>
      </c>
      <c r="G205">
        <v>100110005</v>
      </c>
      <c r="H205" t="s">
        <v>8270</v>
      </c>
      <c r="I205">
        <v>1</v>
      </c>
      <c r="J205">
        <v>634</v>
      </c>
      <c r="K205">
        <v>268</v>
      </c>
      <c r="L205">
        <v>0</v>
      </c>
      <c r="M205">
        <v>0</v>
      </c>
      <c r="N205">
        <v>297</v>
      </c>
      <c r="O205">
        <v>55</v>
      </c>
      <c r="P205">
        <v>104</v>
      </c>
      <c r="Q205">
        <v>191</v>
      </c>
      <c r="R205">
        <v>53</v>
      </c>
      <c r="S205">
        <v>304</v>
      </c>
      <c r="T205">
        <v>823</v>
      </c>
      <c r="U205">
        <v>902</v>
      </c>
      <c r="V205">
        <v>88</v>
      </c>
      <c r="W205">
        <v>187.2</v>
      </c>
      <c r="X205">
        <v>147.80000000000001</v>
      </c>
      <c r="Y205">
        <v>0</v>
      </c>
      <c r="Z205">
        <v>76.5</v>
      </c>
      <c r="AA205">
        <v>18</v>
      </c>
      <c r="AB205">
        <v>58.2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24</v>
      </c>
      <c r="AJ205">
        <v>0</v>
      </c>
      <c r="AK205">
        <v>109</v>
      </c>
      <c r="AL205">
        <v>6.8</v>
      </c>
      <c r="AM205">
        <v>0</v>
      </c>
      <c r="AN205">
        <v>35.700000000000003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13</v>
      </c>
      <c r="B206" t="s">
        <v>22837</v>
      </c>
      <c r="C206">
        <v>11</v>
      </c>
      <c r="D206" t="s">
        <v>23893</v>
      </c>
      <c r="E206">
        <v>100110</v>
      </c>
      <c r="F206" t="s">
        <v>8269</v>
      </c>
      <c r="G206">
        <v>100110003</v>
      </c>
      <c r="H206" t="s">
        <v>13811</v>
      </c>
      <c r="I206">
        <v>1</v>
      </c>
      <c r="J206">
        <v>0</v>
      </c>
      <c r="K206">
        <v>7</v>
      </c>
      <c r="L206">
        <v>0</v>
      </c>
      <c r="M206">
        <v>0</v>
      </c>
      <c r="N206">
        <v>8</v>
      </c>
      <c r="O206">
        <v>5</v>
      </c>
      <c r="P206">
        <v>0</v>
      </c>
      <c r="Q206">
        <v>8</v>
      </c>
      <c r="R206">
        <v>9</v>
      </c>
      <c r="S206">
        <v>0</v>
      </c>
      <c r="T206">
        <v>16</v>
      </c>
      <c r="U206">
        <v>14</v>
      </c>
      <c r="V206">
        <v>101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13</v>
      </c>
      <c r="B207" t="s">
        <v>22837</v>
      </c>
      <c r="C207">
        <v>12</v>
      </c>
      <c r="D207" t="s">
        <v>23894</v>
      </c>
      <c r="E207">
        <v>100113</v>
      </c>
      <c r="F207" t="s">
        <v>8570</v>
      </c>
      <c r="G207">
        <v>100113001</v>
      </c>
      <c r="H207" t="s">
        <v>15247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13</v>
      </c>
      <c r="B208" t="s">
        <v>22837</v>
      </c>
      <c r="C208">
        <v>13</v>
      </c>
      <c r="D208" t="s">
        <v>23895</v>
      </c>
      <c r="E208">
        <v>100113</v>
      </c>
      <c r="F208" t="s">
        <v>8570</v>
      </c>
      <c r="G208">
        <v>100113001</v>
      </c>
      <c r="H208" t="s">
        <v>15247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13</v>
      </c>
      <c r="B209" t="s">
        <v>22837</v>
      </c>
      <c r="C209">
        <v>18</v>
      </c>
      <c r="D209" t="s">
        <v>14529</v>
      </c>
      <c r="E209">
        <v>100113</v>
      </c>
      <c r="F209" t="s">
        <v>8570</v>
      </c>
      <c r="G209">
        <v>100113002</v>
      </c>
      <c r="H209" t="s">
        <v>14529</v>
      </c>
      <c r="I209">
        <v>1</v>
      </c>
      <c r="J209">
        <v>7222</v>
      </c>
      <c r="K209">
        <v>1635</v>
      </c>
      <c r="L209">
        <v>414</v>
      </c>
      <c r="M209">
        <v>252</v>
      </c>
      <c r="N209">
        <v>118</v>
      </c>
      <c r="O209">
        <v>2283</v>
      </c>
      <c r="P209">
        <v>6018</v>
      </c>
      <c r="Q209">
        <v>6443</v>
      </c>
      <c r="R209">
        <v>9424</v>
      </c>
      <c r="S209">
        <v>6291</v>
      </c>
      <c r="T209">
        <v>12052</v>
      </c>
      <c r="U209">
        <v>5551</v>
      </c>
      <c r="V209">
        <v>3748</v>
      </c>
      <c r="W209">
        <v>1208.2</v>
      </c>
      <c r="X209">
        <v>1761.8</v>
      </c>
      <c r="Y209">
        <v>0</v>
      </c>
      <c r="Z209">
        <v>999.8</v>
      </c>
      <c r="AA209">
        <v>8.9</v>
      </c>
      <c r="AB209">
        <v>918.7</v>
      </c>
      <c r="AC209">
        <v>1301.4000000000001</v>
      </c>
      <c r="AD209">
        <v>3721.9</v>
      </c>
      <c r="AE209">
        <v>651.79999999999995</v>
      </c>
      <c r="AF209">
        <v>359.7</v>
      </c>
      <c r="AG209">
        <v>322.5</v>
      </c>
      <c r="AH209">
        <v>460</v>
      </c>
      <c r="AI209">
        <v>591.5</v>
      </c>
      <c r="AJ209">
        <v>972.8</v>
      </c>
      <c r="AK209">
        <v>13.75</v>
      </c>
      <c r="AL209">
        <v>1373.7</v>
      </c>
      <c r="AM209">
        <v>261.3</v>
      </c>
      <c r="AN209">
        <v>290</v>
      </c>
      <c r="AO209">
        <v>126</v>
      </c>
      <c r="AP209">
        <v>289.10000000000002</v>
      </c>
      <c r="AQ209">
        <v>763.22577852888708</v>
      </c>
      <c r="AR209">
        <v>954.95</v>
      </c>
      <c r="AS209">
        <v>622.4</v>
      </c>
      <c r="AT209">
        <v>116.3</v>
      </c>
      <c r="AU209">
        <v>0</v>
      </c>
      <c r="AV209">
        <v>1318.1</v>
      </c>
      <c r="AW209">
        <v>841.2</v>
      </c>
      <c r="AX209">
        <v>630.70000000000005</v>
      </c>
    </row>
    <row r="210" spans="1:50" x14ac:dyDescent="0.25">
      <c r="A210">
        <v>13</v>
      </c>
      <c r="B210" t="s">
        <v>22837</v>
      </c>
      <c r="C210">
        <v>15</v>
      </c>
      <c r="D210" t="s">
        <v>23897</v>
      </c>
      <c r="E210">
        <v>100111</v>
      </c>
      <c r="F210" t="s">
        <v>8285</v>
      </c>
      <c r="G210">
        <v>100111003</v>
      </c>
      <c r="H210" t="s">
        <v>13816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143730.56372771616</v>
      </c>
      <c r="AR210">
        <v>100210.95</v>
      </c>
      <c r="AS210">
        <v>126307</v>
      </c>
      <c r="AT210">
        <v>88823.9</v>
      </c>
      <c r="AU210">
        <v>66214.540000000008</v>
      </c>
      <c r="AV210">
        <v>82857</v>
      </c>
      <c r="AW210">
        <v>54555</v>
      </c>
      <c r="AX210">
        <v>24075.599999999999</v>
      </c>
    </row>
    <row r="211" spans="1:50" x14ac:dyDescent="0.25">
      <c r="A211">
        <v>13</v>
      </c>
      <c r="B211" t="s">
        <v>22837</v>
      </c>
      <c r="C211">
        <v>16</v>
      </c>
      <c r="D211" t="s">
        <v>23898</v>
      </c>
      <c r="E211">
        <v>100111</v>
      </c>
      <c r="F211" t="s">
        <v>8285</v>
      </c>
      <c r="G211">
        <v>100111003</v>
      </c>
      <c r="H211" t="s">
        <v>13816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18404.788072805139</v>
      </c>
      <c r="AR211">
        <v>9037.7899999999991</v>
      </c>
      <c r="AS211">
        <v>3660</v>
      </c>
      <c r="AT211">
        <v>1876.6</v>
      </c>
      <c r="AU211">
        <v>1365.38</v>
      </c>
      <c r="AV211">
        <v>3285.6</v>
      </c>
      <c r="AW211">
        <v>3108.4</v>
      </c>
      <c r="AX211">
        <v>2087.8000000000002</v>
      </c>
    </row>
    <row r="212" spans="1:50" x14ac:dyDescent="0.25">
      <c r="A212">
        <v>13</v>
      </c>
      <c r="B212" t="s">
        <v>22837</v>
      </c>
      <c r="C212">
        <v>19</v>
      </c>
      <c r="D212" t="s">
        <v>15252</v>
      </c>
      <c r="E212">
        <v>100114</v>
      </c>
      <c r="F212" t="s">
        <v>8606</v>
      </c>
      <c r="G212">
        <v>100114001</v>
      </c>
      <c r="H212" t="s">
        <v>15252</v>
      </c>
      <c r="I212">
        <v>1</v>
      </c>
      <c r="J212">
        <v>60612</v>
      </c>
      <c r="K212">
        <v>68746</v>
      </c>
      <c r="L212">
        <v>75582</v>
      </c>
      <c r="M212">
        <v>39882</v>
      </c>
      <c r="N212">
        <v>30171</v>
      </c>
      <c r="O212">
        <v>48386</v>
      </c>
      <c r="P212">
        <v>43783</v>
      </c>
      <c r="Q212">
        <v>55484</v>
      </c>
      <c r="R212">
        <v>64912</v>
      </c>
      <c r="S212">
        <v>66180</v>
      </c>
      <c r="T212">
        <v>35323</v>
      </c>
      <c r="U212">
        <v>57244</v>
      </c>
      <c r="V212">
        <v>37246</v>
      </c>
      <c r="W212">
        <v>45136.5</v>
      </c>
      <c r="X212">
        <v>35984.5</v>
      </c>
      <c r="Y212">
        <v>0</v>
      </c>
      <c r="Z212">
        <v>48588.3</v>
      </c>
      <c r="AA212">
        <v>72809.100000000006</v>
      </c>
      <c r="AB212">
        <v>43618.400000000001</v>
      </c>
      <c r="AC212">
        <v>32935.4</v>
      </c>
      <c r="AD212">
        <v>110423.1</v>
      </c>
      <c r="AE212">
        <v>113426.8</v>
      </c>
      <c r="AF212">
        <v>82529.399999999994</v>
      </c>
      <c r="AG212">
        <v>63776.2</v>
      </c>
      <c r="AH212">
        <v>63360</v>
      </c>
      <c r="AI212">
        <v>43227.6</v>
      </c>
      <c r="AJ212">
        <v>59440</v>
      </c>
      <c r="AK212">
        <v>87051.9</v>
      </c>
      <c r="AL212">
        <v>86001.3</v>
      </c>
      <c r="AM212">
        <v>53081.5</v>
      </c>
      <c r="AN212">
        <v>86174.8</v>
      </c>
      <c r="AO212">
        <v>79125</v>
      </c>
      <c r="AP212">
        <v>88299.36</v>
      </c>
      <c r="AQ212">
        <v>112644.46653744439</v>
      </c>
      <c r="AR212">
        <v>77889.39</v>
      </c>
      <c r="AS212">
        <v>112928.4</v>
      </c>
      <c r="AT212">
        <v>76522.8</v>
      </c>
      <c r="AU212">
        <v>90763</v>
      </c>
      <c r="AV212">
        <v>60586.400000000001</v>
      </c>
      <c r="AW212">
        <v>79162.100000000006</v>
      </c>
      <c r="AX212">
        <v>76896.3</v>
      </c>
    </row>
    <row r="213" spans="1:50" x14ac:dyDescent="0.25">
      <c r="A213">
        <v>13</v>
      </c>
      <c r="B213" t="s">
        <v>22837</v>
      </c>
      <c r="C213">
        <v>20</v>
      </c>
      <c r="D213" t="s">
        <v>23900</v>
      </c>
      <c r="E213">
        <v>100110</v>
      </c>
      <c r="F213" t="s">
        <v>8269</v>
      </c>
      <c r="G213">
        <v>100110002</v>
      </c>
      <c r="H213" t="s">
        <v>14514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156.80319386072154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13</v>
      </c>
      <c r="B214" t="s">
        <v>22837</v>
      </c>
      <c r="C214">
        <v>21</v>
      </c>
      <c r="D214" t="s">
        <v>23901</v>
      </c>
      <c r="E214">
        <v>100110</v>
      </c>
      <c r="F214" t="s">
        <v>8269</v>
      </c>
      <c r="G214">
        <v>100110002</v>
      </c>
      <c r="H214" t="s">
        <v>14514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13</v>
      </c>
      <c r="B215" t="s">
        <v>22837</v>
      </c>
      <c r="C215">
        <v>23</v>
      </c>
      <c r="D215" t="s">
        <v>13826</v>
      </c>
      <c r="E215">
        <v>100113</v>
      </c>
      <c r="F215" t="s">
        <v>8570</v>
      </c>
      <c r="G215">
        <v>100113003</v>
      </c>
      <c r="H215" t="s">
        <v>13826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333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34</v>
      </c>
      <c r="AL215">
        <v>0</v>
      </c>
      <c r="AM215">
        <v>0</v>
      </c>
      <c r="AN215">
        <v>0</v>
      </c>
      <c r="AO215">
        <v>0</v>
      </c>
      <c r="AP215">
        <v>22</v>
      </c>
      <c r="AQ215">
        <v>1114.5591975667917</v>
      </c>
      <c r="AR215">
        <v>339.42999999999995</v>
      </c>
      <c r="AS215">
        <v>190.1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13</v>
      </c>
      <c r="B216" t="s">
        <v>22837</v>
      </c>
      <c r="C216">
        <v>24</v>
      </c>
      <c r="D216" t="s">
        <v>8637</v>
      </c>
      <c r="E216">
        <v>100114</v>
      </c>
      <c r="F216" t="s">
        <v>8606</v>
      </c>
      <c r="G216">
        <v>100114011</v>
      </c>
      <c r="H216" t="s">
        <v>8637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1349</v>
      </c>
      <c r="AH216">
        <v>0</v>
      </c>
      <c r="AI216">
        <v>0</v>
      </c>
      <c r="AJ216">
        <v>0</v>
      </c>
      <c r="AK216">
        <v>470.58823529411768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13</v>
      </c>
      <c r="B217" t="s">
        <v>22837</v>
      </c>
      <c r="C217">
        <v>25</v>
      </c>
      <c r="D217" t="s">
        <v>8571</v>
      </c>
      <c r="E217">
        <v>100113</v>
      </c>
      <c r="F217" t="s">
        <v>8570</v>
      </c>
      <c r="G217">
        <v>100113005</v>
      </c>
      <c r="H217" t="s">
        <v>8571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30.1</v>
      </c>
      <c r="V217">
        <v>0</v>
      </c>
      <c r="W217">
        <v>0</v>
      </c>
      <c r="X217">
        <v>25.631</v>
      </c>
      <c r="Y217">
        <v>10.85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13</v>
      </c>
      <c r="B218" t="s">
        <v>22837</v>
      </c>
      <c r="C218">
        <v>26</v>
      </c>
      <c r="D218" t="s">
        <v>23878</v>
      </c>
      <c r="E218">
        <v>100112</v>
      </c>
      <c r="F218" t="s">
        <v>8326</v>
      </c>
      <c r="G218">
        <v>100112020</v>
      </c>
      <c r="H218" t="s">
        <v>8402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795.9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13</v>
      </c>
      <c r="B219" t="s">
        <v>22837</v>
      </c>
      <c r="C219">
        <v>27</v>
      </c>
      <c r="D219" t="s">
        <v>23903</v>
      </c>
      <c r="E219">
        <v>100111</v>
      </c>
      <c r="F219" t="s">
        <v>8285</v>
      </c>
      <c r="G219">
        <v>100111002</v>
      </c>
      <c r="H219" t="s">
        <v>14519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30303.377297386858</v>
      </c>
      <c r="AR219">
        <v>20630.7</v>
      </c>
      <c r="AS219">
        <v>21537.4</v>
      </c>
      <c r="AT219">
        <v>31871.7</v>
      </c>
      <c r="AU219">
        <v>15131.1</v>
      </c>
      <c r="AV219">
        <v>17006</v>
      </c>
      <c r="AW219">
        <v>17902.5</v>
      </c>
      <c r="AX219">
        <v>10680.8</v>
      </c>
    </row>
    <row r="220" spans="1:50" x14ac:dyDescent="0.25">
      <c r="A220">
        <v>13</v>
      </c>
      <c r="B220" t="s">
        <v>22837</v>
      </c>
      <c r="C220">
        <v>28</v>
      </c>
      <c r="D220" t="s">
        <v>23904</v>
      </c>
      <c r="E220">
        <v>100111</v>
      </c>
      <c r="F220" t="s">
        <v>8285</v>
      </c>
      <c r="G220">
        <v>100111002</v>
      </c>
      <c r="H220" t="s">
        <v>14519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7224.9226209103826</v>
      </c>
      <c r="AR220">
        <v>8599.08</v>
      </c>
      <c r="AS220">
        <v>9692.7999999999993</v>
      </c>
      <c r="AT220">
        <v>11519</v>
      </c>
      <c r="AU220">
        <v>4639.8</v>
      </c>
      <c r="AV220">
        <v>5449.4</v>
      </c>
      <c r="AW220">
        <v>3539.2</v>
      </c>
      <c r="AX220">
        <v>2147.8000000000002</v>
      </c>
    </row>
    <row r="221" spans="1:50" x14ac:dyDescent="0.25">
      <c r="A221">
        <v>13</v>
      </c>
      <c r="B221" t="s">
        <v>22837</v>
      </c>
      <c r="C221">
        <v>30</v>
      </c>
      <c r="D221" t="s">
        <v>8321</v>
      </c>
      <c r="E221">
        <v>100111</v>
      </c>
      <c r="F221" t="s">
        <v>8285</v>
      </c>
      <c r="G221">
        <v>100111012</v>
      </c>
      <c r="H221" t="s">
        <v>8321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14</v>
      </c>
      <c r="B222" t="s">
        <v>536</v>
      </c>
      <c r="C222">
        <v>1</v>
      </c>
      <c r="D222" t="s">
        <v>23877</v>
      </c>
      <c r="E222">
        <v>100112</v>
      </c>
      <c r="F222" t="s">
        <v>8326</v>
      </c>
      <c r="G222">
        <v>100112010</v>
      </c>
      <c r="H222" t="s">
        <v>8352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14</v>
      </c>
      <c r="B223" t="s">
        <v>536</v>
      </c>
      <c r="C223">
        <v>2</v>
      </c>
      <c r="D223" t="s">
        <v>15237</v>
      </c>
      <c r="E223">
        <v>100111</v>
      </c>
      <c r="F223" t="s">
        <v>8285</v>
      </c>
      <c r="G223">
        <v>100111001</v>
      </c>
      <c r="H223" t="s">
        <v>15237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14</v>
      </c>
      <c r="B224" t="s">
        <v>536</v>
      </c>
      <c r="C224">
        <v>3</v>
      </c>
      <c r="D224" t="s">
        <v>23886</v>
      </c>
      <c r="E224">
        <v>100110</v>
      </c>
      <c r="F224" t="s">
        <v>8269</v>
      </c>
      <c r="G224">
        <v>100110006</v>
      </c>
      <c r="H224" t="s">
        <v>8275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86.35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14</v>
      </c>
      <c r="B225" t="s">
        <v>536</v>
      </c>
      <c r="C225">
        <v>4</v>
      </c>
      <c r="D225" t="s">
        <v>8286</v>
      </c>
      <c r="E225">
        <v>100111</v>
      </c>
      <c r="F225" t="s">
        <v>8285</v>
      </c>
      <c r="G225">
        <v>100111005</v>
      </c>
      <c r="H225" t="s">
        <v>8286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17886</v>
      </c>
      <c r="AL225">
        <v>20544</v>
      </c>
      <c r="AM225">
        <v>21113</v>
      </c>
      <c r="AN225">
        <v>21519.5</v>
      </c>
      <c r="AO225">
        <v>35001</v>
      </c>
      <c r="AP225">
        <v>32937.93</v>
      </c>
      <c r="AQ225">
        <v>48467.0383826787</v>
      </c>
      <c r="AR225">
        <v>35029.800000000003</v>
      </c>
      <c r="AS225">
        <v>27368</v>
      </c>
      <c r="AT225">
        <v>23507.8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14</v>
      </c>
      <c r="B226" t="s">
        <v>536</v>
      </c>
      <c r="C226">
        <v>5</v>
      </c>
      <c r="D226" t="s">
        <v>23888</v>
      </c>
      <c r="E226">
        <v>100111</v>
      </c>
      <c r="F226" t="s">
        <v>8285</v>
      </c>
      <c r="G226">
        <v>100111004</v>
      </c>
      <c r="H226" t="s">
        <v>13117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5613.4</v>
      </c>
      <c r="AR226">
        <v>7615.6</v>
      </c>
      <c r="AS226">
        <v>3876.5</v>
      </c>
      <c r="AT226">
        <v>6431.4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14</v>
      </c>
      <c r="B227" t="s">
        <v>536</v>
      </c>
      <c r="C227">
        <v>6</v>
      </c>
      <c r="D227" t="s">
        <v>23889</v>
      </c>
      <c r="E227">
        <v>100111</v>
      </c>
      <c r="F227" t="s">
        <v>8285</v>
      </c>
      <c r="G227">
        <v>100111004</v>
      </c>
      <c r="H227" t="s">
        <v>13117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5537.9</v>
      </c>
      <c r="AR227">
        <v>1005.28</v>
      </c>
      <c r="AS227">
        <v>3173.9</v>
      </c>
      <c r="AT227">
        <v>18029.099999999999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14</v>
      </c>
      <c r="B228" t="s">
        <v>536</v>
      </c>
      <c r="C228">
        <v>8</v>
      </c>
      <c r="D228" t="s">
        <v>8291</v>
      </c>
      <c r="E228">
        <v>100111</v>
      </c>
      <c r="F228" t="s">
        <v>8285</v>
      </c>
      <c r="G228">
        <v>100111006</v>
      </c>
      <c r="H228" t="s">
        <v>8291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14</v>
      </c>
      <c r="B229" t="s">
        <v>536</v>
      </c>
      <c r="C229">
        <v>9</v>
      </c>
      <c r="D229" t="s">
        <v>23891</v>
      </c>
      <c r="E229">
        <v>100112</v>
      </c>
      <c r="F229" t="s">
        <v>8326</v>
      </c>
      <c r="G229">
        <v>100112022</v>
      </c>
      <c r="H229" t="s">
        <v>8412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14</v>
      </c>
      <c r="B230" t="s">
        <v>536</v>
      </c>
      <c r="C230">
        <v>10</v>
      </c>
      <c r="D230" t="s">
        <v>23892</v>
      </c>
      <c r="E230">
        <v>100110</v>
      </c>
      <c r="F230" t="s">
        <v>8269</v>
      </c>
      <c r="G230">
        <v>100110005</v>
      </c>
      <c r="H230" t="s">
        <v>8270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14</v>
      </c>
      <c r="B231" t="s">
        <v>536</v>
      </c>
      <c r="C231">
        <v>11</v>
      </c>
      <c r="D231" t="s">
        <v>23893</v>
      </c>
      <c r="E231">
        <v>100110</v>
      </c>
      <c r="F231" t="s">
        <v>8269</v>
      </c>
      <c r="G231">
        <v>100110003</v>
      </c>
      <c r="H231" t="s">
        <v>13811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14</v>
      </c>
      <c r="B232" t="s">
        <v>536</v>
      </c>
      <c r="C232">
        <v>12</v>
      </c>
      <c r="D232" t="s">
        <v>23894</v>
      </c>
      <c r="E232">
        <v>100113</v>
      </c>
      <c r="F232" t="s">
        <v>8570</v>
      </c>
      <c r="G232">
        <v>100113001</v>
      </c>
      <c r="H232" t="s">
        <v>15247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14</v>
      </c>
      <c r="B233" t="s">
        <v>536</v>
      </c>
      <c r="C233">
        <v>13</v>
      </c>
      <c r="D233" t="s">
        <v>23895</v>
      </c>
      <c r="E233">
        <v>100113</v>
      </c>
      <c r="F233" t="s">
        <v>8570</v>
      </c>
      <c r="G233">
        <v>100113001</v>
      </c>
      <c r="H233" t="s">
        <v>15247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250.09617946468433</v>
      </c>
      <c r="AR233">
        <v>584.59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14</v>
      </c>
      <c r="B234" t="s">
        <v>536</v>
      </c>
      <c r="C234">
        <v>18</v>
      </c>
      <c r="D234" t="s">
        <v>14529</v>
      </c>
      <c r="E234">
        <v>100113</v>
      </c>
      <c r="F234" t="s">
        <v>8570</v>
      </c>
      <c r="G234">
        <v>100113002</v>
      </c>
      <c r="H234" t="s">
        <v>14529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14</v>
      </c>
      <c r="B235" t="s">
        <v>536</v>
      </c>
      <c r="C235">
        <v>15</v>
      </c>
      <c r="D235" t="s">
        <v>23897</v>
      </c>
      <c r="E235">
        <v>100111</v>
      </c>
      <c r="F235" t="s">
        <v>8285</v>
      </c>
      <c r="G235">
        <v>100111003</v>
      </c>
      <c r="H235" t="s">
        <v>13816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14</v>
      </c>
      <c r="B236" t="s">
        <v>536</v>
      </c>
      <c r="C236">
        <v>16</v>
      </c>
      <c r="D236" t="s">
        <v>23898</v>
      </c>
      <c r="E236">
        <v>100111</v>
      </c>
      <c r="F236" t="s">
        <v>8285</v>
      </c>
      <c r="G236">
        <v>100111003</v>
      </c>
      <c r="H236" t="s">
        <v>13816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3.6799999999999997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14</v>
      </c>
      <c r="B237" t="s">
        <v>536</v>
      </c>
      <c r="C237">
        <v>19</v>
      </c>
      <c r="D237" t="s">
        <v>15252</v>
      </c>
      <c r="E237">
        <v>100114</v>
      </c>
      <c r="F237" t="s">
        <v>8606</v>
      </c>
      <c r="G237">
        <v>100114001</v>
      </c>
      <c r="H237" t="s">
        <v>15252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72423.3</v>
      </c>
      <c r="AL237">
        <v>86623.2</v>
      </c>
      <c r="AM237">
        <v>121619.2</v>
      </c>
      <c r="AN237">
        <v>124687.7</v>
      </c>
      <c r="AO237">
        <v>142120</v>
      </c>
      <c r="AP237">
        <v>122928.38999999998</v>
      </c>
      <c r="AQ237">
        <v>76034.57195077253</v>
      </c>
      <c r="AR237">
        <v>100735.98000000001</v>
      </c>
      <c r="AS237">
        <v>62139.8</v>
      </c>
      <c r="AT237">
        <v>74118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14</v>
      </c>
      <c r="B238" t="s">
        <v>536</v>
      </c>
      <c r="C238">
        <v>20</v>
      </c>
      <c r="D238" t="s">
        <v>23900</v>
      </c>
      <c r="E238">
        <v>100110</v>
      </c>
      <c r="F238" t="s">
        <v>8269</v>
      </c>
      <c r="G238">
        <v>100110002</v>
      </c>
      <c r="H238" t="s">
        <v>14514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10.199999999999999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14</v>
      </c>
      <c r="B239" t="s">
        <v>536</v>
      </c>
      <c r="C239">
        <v>21</v>
      </c>
      <c r="D239" t="s">
        <v>23901</v>
      </c>
      <c r="E239">
        <v>100110</v>
      </c>
      <c r="F239" t="s">
        <v>8269</v>
      </c>
      <c r="G239">
        <v>100110002</v>
      </c>
      <c r="H239" t="s">
        <v>14514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14</v>
      </c>
      <c r="B240" t="s">
        <v>536</v>
      </c>
      <c r="C240">
        <v>23</v>
      </c>
      <c r="D240" t="s">
        <v>13826</v>
      </c>
      <c r="E240">
        <v>100113</v>
      </c>
      <c r="F240" t="s">
        <v>8570</v>
      </c>
      <c r="G240">
        <v>100113003</v>
      </c>
      <c r="H240" t="s">
        <v>13826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45.615749790561289</v>
      </c>
      <c r="AL240">
        <v>4648.8</v>
      </c>
      <c r="AM240">
        <v>9863.4</v>
      </c>
      <c r="AN240">
        <v>6204.5</v>
      </c>
      <c r="AO240">
        <v>7777</v>
      </c>
      <c r="AP240">
        <v>10989.8</v>
      </c>
      <c r="AQ240">
        <v>9148.9778082958492</v>
      </c>
      <c r="AR240">
        <v>10047.869999999999</v>
      </c>
      <c r="AS240">
        <v>19862.3</v>
      </c>
      <c r="AT240">
        <v>12951.4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14</v>
      </c>
      <c r="B241" t="s">
        <v>536</v>
      </c>
      <c r="C241">
        <v>24</v>
      </c>
      <c r="D241" t="s">
        <v>8637</v>
      </c>
      <c r="E241">
        <v>100114</v>
      </c>
      <c r="F241" t="s">
        <v>8606</v>
      </c>
      <c r="G241">
        <v>100114011</v>
      </c>
      <c r="H241" t="s">
        <v>8637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930.98580121703844</v>
      </c>
      <c r="AL241">
        <v>80066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14</v>
      </c>
      <c r="B242" t="s">
        <v>536</v>
      </c>
      <c r="C242">
        <v>25</v>
      </c>
      <c r="D242" t="s">
        <v>8571</v>
      </c>
      <c r="E242">
        <v>100113</v>
      </c>
      <c r="F242" t="s">
        <v>8570</v>
      </c>
      <c r="G242">
        <v>100113005</v>
      </c>
      <c r="H242" t="s">
        <v>8571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14</v>
      </c>
      <c r="B243" t="s">
        <v>536</v>
      </c>
      <c r="C243">
        <v>26</v>
      </c>
      <c r="D243" t="s">
        <v>23878</v>
      </c>
      <c r="E243">
        <v>100112</v>
      </c>
      <c r="F243" t="s">
        <v>8326</v>
      </c>
      <c r="G243">
        <v>100112020</v>
      </c>
      <c r="H243" t="s">
        <v>8402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14</v>
      </c>
      <c r="B244" t="s">
        <v>536</v>
      </c>
      <c r="C244">
        <v>27</v>
      </c>
      <c r="D244" t="s">
        <v>23903</v>
      </c>
      <c r="E244">
        <v>100111</v>
      </c>
      <c r="F244" t="s">
        <v>8285</v>
      </c>
      <c r="G244">
        <v>100111002</v>
      </c>
      <c r="H244" t="s">
        <v>14519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14</v>
      </c>
      <c r="B245" t="s">
        <v>536</v>
      </c>
      <c r="C245">
        <v>28</v>
      </c>
      <c r="D245" t="s">
        <v>23904</v>
      </c>
      <c r="E245">
        <v>100111</v>
      </c>
      <c r="F245" t="s">
        <v>8285</v>
      </c>
      <c r="G245">
        <v>100111002</v>
      </c>
      <c r="H245" t="s">
        <v>14519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86826.963382941685</v>
      </c>
      <c r="AR245">
        <v>75412.399999999994</v>
      </c>
      <c r="AS245">
        <v>80195</v>
      </c>
      <c r="AT245">
        <v>90175.3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14</v>
      </c>
      <c r="B246" t="s">
        <v>536</v>
      </c>
      <c r="C246">
        <v>30</v>
      </c>
      <c r="D246" t="s">
        <v>8321</v>
      </c>
      <c r="E246">
        <v>100111</v>
      </c>
      <c r="F246" t="s">
        <v>8285</v>
      </c>
      <c r="G246">
        <v>100111012</v>
      </c>
      <c r="H246" t="s">
        <v>8321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6481</v>
      </c>
      <c r="AP246">
        <v>8824.24</v>
      </c>
      <c r="AQ246">
        <v>5200.7014980958602</v>
      </c>
      <c r="AR246">
        <v>4706.45</v>
      </c>
      <c r="AS246">
        <v>8101.9</v>
      </c>
      <c r="AT246">
        <v>6502.8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14</v>
      </c>
      <c r="B247" t="s">
        <v>536</v>
      </c>
      <c r="C247">
        <v>1</v>
      </c>
      <c r="D247" t="s">
        <v>23877</v>
      </c>
      <c r="E247">
        <v>100112</v>
      </c>
      <c r="F247" t="s">
        <v>8326</v>
      </c>
      <c r="G247">
        <v>100112010</v>
      </c>
      <c r="H247" t="s">
        <v>8352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14</v>
      </c>
      <c r="B248" t="s">
        <v>536</v>
      </c>
      <c r="C248">
        <v>2</v>
      </c>
      <c r="D248" t="s">
        <v>15237</v>
      </c>
      <c r="E248">
        <v>100111</v>
      </c>
      <c r="F248" t="s">
        <v>8285</v>
      </c>
      <c r="G248">
        <v>100111001</v>
      </c>
      <c r="H248" t="s">
        <v>15237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14</v>
      </c>
      <c r="B249" t="s">
        <v>536</v>
      </c>
      <c r="C249">
        <v>4</v>
      </c>
      <c r="D249" t="s">
        <v>8286</v>
      </c>
      <c r="E249">
        <v>100111</v>
      </c>
      <c r="F249" t="s">
        <v>8285</v>
      </c>
      <c r="G249">
        <v>100111005</v>
      </c>
      <c r="H249" t="s">
        <v>8286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44492.789999999994</v>
      </c>
      <c r="AV249">
        <v>28679.3</v>
      </c>
      <c r="AW249">
        <v>24789.7</v>
      </c>
      <c r="AX249">
        <v>26662.9</v>
      </c>
    </row>
    <row r="250" spans="1:50" x14ac:dyDescent="0.25">
      <c r="A250">
        <v>14</v>
      </c>
      <c r="B250" t="s">
        <v>536</v>
      </c>
      <c r="C250">
        <v>5</v>
      </c>
      <c r="D250" t="s">
        <v>23888</v>
      </c>
      <c r="E250">
        <v>100111</v>
      </c>
      <c r="F250" t="s">
        <v>8285</v>
      </c>
      <c r="G250">
        <v>100111004</v>
      </c>
      <c r="H250" t="s">
        <v>13117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16600.2</v>
      </c>
      <c r="AV250">
        <v>18895.400000000001</v>
      </c>
      <c r="AW250">
        <v>18054.2</v>
      </c>
      <c r="AX250">
        <v>13292.8</v>
      </c>
    </row>
    <row r="251" spans="1:50" x14ac:dyDescent="0.25">
      <c r="A251">
        <v>14</v>
      </c>
      <c r="B251" t="s">
        <v>536</v>
      </c>
      <c r="C251">
        <v>6</v>
      </c>
      <c r="D251" t="s">
        <v>23889</v>
      </c>
      <c r="E251">
        <v>100111</v>
      </c>
      <c r="F251" t="s">
        <v>8285</v>
      </c>
      <c r="G251">
        <v>100111004</v>
      </c>
      <c r="H251" t="s">
        <v>13117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5464.46</v>
      </c>
      <c r="AV251">
        <v>4610</v>
      </c>
      <c r="AW251">
        <v>5093.3999999999996</v>
      </c>
      <c r="AX251">
        <v>11691.8</v>
      </c>
    </row>
    <row r="252" spans="1:50" x14ac:dyDescent="0.25">
      <c r="A252">
        <v>14</v>
      </c>
      <c r="B252" t="s">
        <v>536</v>
      </c>
      <c r="C252">
        <v>10</v>
      </c>
      <c r="D252" t="s">
        <v>23892</v>
      </c>
      <c r="E252">
        <v>100110</v>
      </c>
      <c r="F252" t="s">
        <v>8269</v>
      </c>
      <c r="G252">
        <v>100110005</v>
      </c>
      <c r="H252" t="s">
        <v>8270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14</v>
      </c>
      <c r="B253" t="s">
        <v>536</v>
      </c>
      <c r="C253">
        <v>11</v>
      </c>
      <c r="D253" t="s">
        <v>23893</v>
      </c>
      <c r="E253">
        <v>100110</v>
      </c>
      <c r="F253" t="s">
        <v>8269</v>
      </c>
      <c r="G253">
        <v>100110003</v>
      </c>
      <c r="H253" t="s">
        <v>13811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14</v>
      </c>
      <c r="B254" t="s">
        <v>536</v>
      </c>
      <c r="C254">
        <v>12</v>
      </c>
      <c r="D254" t="s">
        <v>23894</v>
      </c>
      <c r="E254">
        <v>100113</v>
      </c>
      <c r="F254" t="s">
        <v>8570</v>
      </c>
      <c r="G254">
        <v>100113001</v>
      </c>
      <c r="H254" t="s">
        <v>15247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14</v>
      </c>
      <c r="B255" t="s">
        <v>536</v>
      </c>
      <c r="C255">
        <v>13</v>
      </c>
      <c r="D255" t="s">
        <v>23895</v>
      </c>
      <c r="E255">
        <v>100113</v>
      </c>
      <c r="F255" t="s">
        <v>8570</v>
      </c>
      <c r="G255">
        <v>100113001</v>
      </c>
      <c r="H255" t="s">
        <v>15247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14</v>
      </c>
      <c r="B256" t="s">
        <v>536</v>
      </c>
      <c r="C256">
        <v>18</v>
      </c>
      <c r="D256" t="s">
        <v>14529</v>
      </c>
      <c r="E256">
        <v>100113</v>
      </c>
      <c r="F256" t="s">
        <v>8570</v>
      </c>
      <c r="G256">
        <v>100113002</v>
      </c>
      <c r="H256" t="s">
        <v>14529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14</v>
      </c>
      <c r="B257" t="s">
        <v>536</v>
      </c>
      <c r="C257">
        <v>15</v>
      </c>
      <c r="D257" t="s">
        <v>23897</v>
      </c>
      <c r="E257">
        <v>100111</v>
      </c>
      <c r="F257" t="s">
        <v>8285</v>
      </c>
      <c r="G257">
        <v>100111003</v>
      </c>
      <c r="H257" t="s">
        <v>13816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14</v>
      </c>
      <c r="B258" t="s">
        <v>536</v>
      </c>
      <c r="C258">
        <v>16</v>
      </c>
      <c r="D258" t="s">
        <v>23898</v>
      </c>
      <c r="E258">
        <v>100111</v>
      </c>
      <c r="F258" t="s">
        <v>8285</v>
      </c>
      <c r="G258">
        <v>100111003</v>
      </c>
      <c r="H258" t="s">
        <v>13816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14</v>
      </c>
      <c r="B259" t="s">
        <v>536</v>
      </c>
      <c r="C259">
        <v>19</v>
      </c>
      <c r="D259" t="s">
        <v>15252</v>
      </c>
      <c r="E259">
        <v>100114</v>
      </c>
      <c r="F259" t="s">
        <v>8606</v>
      </c>
      <c r="G259">
        <v>100114001</v>
      </c>
      <c r="H259" t="s">
        <v>15252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126094.50999999998</v>
      </c>
      <c r="AV259">
        <v>142018.29999999999</v>
      </c>
      <c r="AW259">
        <v>113194.8</v>
      </c>
      <c r="AX259">
        <v>118618.9</v>
      </c>
    </row>
    <row r="260" spans="1:50" x14ac:dyDescent="0.25">
      <c r="A260">
        <v>14</v>
      </c>
      <c r="B260" t="s">
        <v>536</v>
      </c>
      <c r="C260">
        <v>23</v>
      </c>
      <c r="D260" t="s">
        <v>13826</v>
      </c>
      <c r="E260">
        <v>100113</v>
      </c>
      <c r="F260" t="s">
        <v>8570</v>
      </c>
      <c r="G260">
        <v>100113003</v>
      </c>
      <c r="H260" t="s">
        <v>13826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10909.58</v>
      </c>
      <c r="AV260">
        <v>12799.8</v>
      </c>
      <c r="AW260">
        <v>13525.7</v>
      </c>
      <c r="AX260">
        <v>10350.799999999999</v>
      </c>
    </row>
    <row r="261" spans="1:50" x14ac:dyDescent="0.25">
      <c r="A261">
        <v>14</v>
      </c>
      <c r="B261" t="s">
        <v>536</v>
      </c>
      <c r="C261">
        <v>24</v>
      </c>
      <c r="D261" t="s">
        <v>8637</v>
      </c>
      <c r="E261">
        <v>100114</v>
      </c>
      <c r="F261" t="s">
        <v>8606</v>
      </c>
      <c r="G261">
        <v>100114011</v>
      </c>
      <c r="H261" t="s">
        <v>8637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14</v>
      </c>
      <c r="B262" t="s">
        <v>536</v>
      </c>
      <c r="C262">
        <v>25</v>
      </c>
      <c r="D262" t="s">
        <v>8571</v>
      </c>
      <c r="E262">
        <v>100113</v>
      </c>
      <c r="F262" t="s">
        <v>8570</v>
      </c>
      <c r="G262">
        <v>100113005</v>
      </c>
      <c r="H262" t="s">
        <v>8571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14</v>
      </c>
      <c r="B263" t="s">
        <v>536</v>
      </c>
      <c r="C263">
        <v>26</v>
      </c>
      <c r="D263" t="s">
        <v>23878</v>
      </c>
      <c r="E263">
        <v>100112</v>
      </c>
      <c r="F263" t="s">
        <v>8326</v>
      </c>
      <c r="G263">
        <v>100112020</v>
      </c>
      <c r="H263" t="s">
        <v>8402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14</v>
      </c>
      <c r="B264" t="s">
        <v>536</v>
      </c>
      <c r="C264">
        <v>27</v>
      </c>
      <c r="D264" t="s">
        <v>23903</v>
      </c>
      <c r="E264">
        <v>100111</v>
      </c>
      <c r="F264" t="s">
        <v>8285</v>
      </c>
      <c r="G264">
        <v>100111002</v>
      </c>
      <c r="H264" t="s">
        <v>14519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14</v>
      </c>
      <c r="B265" t="s">
        <v>536</v>
      </c>
      <c r="C265">
        <v>28</v>
      </c>
      <c r="D265" t="s">
        <v>23904</v>
      </c>
      <c r="E265">
        <v>100111</v>
      </c>
      <c r="F265" t="s">
        <v>8285</v>
      </c>
      <c r="G265">
        <v>100111002</v>
      </c>
      <c r="H265" t="s">
        <v>14519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86560.95</v>
      </c>
      <c r="AV265">
        <v>92802.5</v>
      </c>
      <c r="AW265">
        <v>80104</v>
      </c>
      <c r="AX265">
        <v>89180.9</v>
      </c>
    </row>
    <row r="266" spans="1:50" x14ac:dyDescent="0.25">
      <c r="A266">
        <v>14</v>
      </c>
      <c r="B266" t="s">
        <v>536</v>
      </c>
      <c r="C266">
        <v>30</v>
      </c>
      <c r="D266" t="s">
        <v>8321</v>
      </c>
      <c r="E266">
        <v>100111</v>
      </c>
      <c r="F266" t="s">
        <v>8285</v>
      </c>
      <c r="G266">
        <v>100111012</v>
      </c>
      <c r="H266" t="s">
        <v>8321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7614.5</v>
      </c>
      <c r="AV266">
        <v>7067.9</v>
      </c>
      <c r="AW266">
        <v>7292.7</v>
      </c>
      <c r="AX266">
        <v>6759.2</v>
      </c>
    </row>
    <row r="267" spans="1:50" x14ac:dyDescent="0.25">
      <c r="A267">
        <v>16</v>
      </c>
      <c r="B267" t="s">
        <v>542</v>
      </c>
      <c r="C267">
        <v>1</v>
      </c>
      <c r="D267" t="s">
        <v>23877</v>
      </c>
      <c r="E267">
        <v>100112</v>
      </c>
      <c r="F267" t="s">
        <v>8326</v>
      </c>
      <c r="G267">
        <v>100112010</v>
      </c>
      <c r="H267" t="s">
        <v>8352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43525.5</v>
      </c>
      <c r="AW267">
        <v>50410.3</v>
      </c>
      <c r="AX267">
        <v>79517.5</v>
      </c>
    </row>
    <row r="268" spans="1:50" x14ac:dyDescent="0.25">
      <c r="A268">
        <v>16</v>
      </c>
      <c r="B268" t="s">
        <v>542</v>
      </c>
      <c r="C268">
        <v>2</v>
      </c>
      <c r="D268" t="s">
        <v>15237</v>
      </c>
      <c r="E268">
        <v>100111</v>
      </c>
      <c r="F268" t="s">
        <v>8285</v>
      </c>
      <c r="G268">
        <v>100111001</v>
      </c>
      <c r="H268" t="s">
        <v>15237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11272.5</v>
      </c>
      <c r="AW268">
        <v>19973.400000000001</v>
      </c>
      <c r="AX268">
        <v>43555.6</v>
      </c>
    </row>
    <row r="269" spans="1:50" x14ac:dyDescent="0.25">
      <c r="A269">
        <v>16</v>
      </c>
      <c r="B269" t="s">
        <v>542</v>
      </c>
      <c r="C269">
        <v>4</v>
      </c>
      <c r="D269" t="s">
        <v>8286</v>
      </c>
      <c r="E269">
        <v>100111</v>
      </c>
      <c r="F269" t="s">
        <v>8285</v>
      </c>
      <c r="G269">
        <v>100111005</v>
      </c>
      <c r="H269" t="s">
        <v>8286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87711.9</v>
      </c>
      <c r="AW269">
        <v>72233.8</v>
      </c>
      <c r="AX269">
        <v>63815.9</v>
      </c>
    </row>
    <row r="270" spans="1:50" x14ac:dyDescent="0.25">
      <c r="A270">
        <v>16</v>
      </c>
      <c r="B270" t="s">
        <v>542</v>
      </c>
      <c r="C270">
        <v>5</v>
      </c>
      <c r="D270" t="s">
        <v>23888</v>
      </c>
      <c r="E270">
        <v>100111</v>
      </c>
      <c r="F270" t="s">
        <v>8285</v>
      </c>
      <c r="G270">
        <v>100111004</v>
      </c>
      <c r="H270" t="s">
        <v>13117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6908.1</v>
      </c>
      <c r="AW270">
        <v>6264.5</v>
      </c>
      <c r="AX270">
        <v>11467.9</v>
      </c>
    </row>
    <row r="271" spans="1:50" x14ac:dyDescent="0.25">
      <c r="A271">
        <v>16</v>
      </c>
      <c r="B271" t="s">
        <v>542</v>
      </c>
      <c r="C271">
        <v>6</v>
      </c>
      <c r="D271" t="s">
        <v>23889</v>
      </c>
      <c r="E271">
        <v>100111</v>
      </c>
      <c r="F271" t="s">
        <v>8285</v>
      </c>
      <c r="G271">
        <v>100111004</v>
      </c>
      <c r="H271" t="s">
        <v>13117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1337</v>
      </c>
      <c r="AW271">
        <v>4531.6000000000004</v>
      </c>
      <c r="AX271">
        <v>1795.9151253918494</v>
      </c>
    </row>
    <row r="272" spans="1:50" x14ac:dyDescent="0.25">
      <c r="A272">
        <v>16</v>
      </c>
      <c r="B272" t="s">
        <v>542</v>
      </c>
      <c r="C272">
        <v>10</v>
      </c>
      <c r="D272" t="s">
        <v>23892</v>
      </c>
      <c r="E272">
        <v>100110</v>
      </c>
      <c r="F272" t="s">
        <v>8269</v>
      </c>
      <c r="G272">
        <v>100110005</v>
      </c>
      <c r="H272" t="s">
        <v>8270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73.08</v>
      </c>
      <c r="AW272">
        <v>0</v>
      </c>
      <c r="AX272">
        <v>21.27196652719665</v>
      </c>
    </row>
    <row r="273" spans="1:50" x14ac:dyDescent="0.25">
      <c r="A273">
        <v>16</v>
      </c>
      <c r="B273" t="s">
        <v>542</v>
      </c>
      <c r="C273">
        <v>11</v>
      </c>
      <c r="D273" t="s">
        <v>23893</v>
      </c>
      <c r="E273">
        <v>100110</v>
      </c>
      <c r="F273" t="s">
        <v>8269</v>
      </c>
      <c r="G273">
        <v>100110003</v>
      </c>
      <c r="H273" t="s">
        <v>13811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406.5</v>
      </c>
      <c r="AW273">
        <v>334.4</v>
      </c>
      <c r="AX273">
        <v>61.1</v>
      </c>
    </row>
    <row r="274" spans="1:50" x14ac:dyDescent="0.25">
      <c r="A274">
        <v>16</v>
      </c>
      <c r="B274" t="s">
        <v>542</v>
      </c>
      <c r="C274">
        <v>12</v>
      </c>
      <c r="D274" t="s">
        <v>23894</v>
      </c>
      <c r="E274">
        <v>100113</v>
      </c>
      <c r="F274" t="s">
        <v>8570</v>
      </c>
      <c r="G274">
        <v>100113001</v>
      </c>
      <c r="H274" t="s">
        <v>15247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16</v>
      </c>
      <c r="B275" t="s">
        <v>542</v>
      </c>
      <c r="C275">
        <v>13</v>
      </c>
      <c r="D275" t="s">
        <v>23895</v>
      </c>
      <c r="E275">
        <v>100113</v>
      </c>
      <c r="F275" t="s">
        <v>8570</v>
      </c>
      <c r="G275">
        <v>100113001</v>
      </c>
      <c r="H275" t="s">
        <v>15247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447</v>
      </c>
      <c r="AX275">
        <v>0</v>
      </c>
    </row>
    <row r="276" spans="1:50" x14ac:dyDescent="0.25">
      <c r="A276">
        <v>16</v>
      </c>
      <c r="B276" t="s">
        <v>542</v>
      </c>
      <c r="C276">
        <v>18</v>
      </c>
      <c r="D276" t="s">
        <v>14529</v>
      </c>
      <c r="E276">
        <v>100113</v>
      </c>
      <c r="F276" t="s">
        <v>8570</v>
      </c>
      <c r="G276">
        <v>100113002</v>
      </c>
      <c r="H276" t="s">
        <v>14529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361.6</v>
      </c>
      <c r="AW276">
        <v>144.30000000000001</v>
      </c>
      <c r="AX276">
        <v>10.5</v>
      </c>
    </row>
    <row r="277" spans="1:50" x14ac:dyDescent="0.25">
      <c r="A277">
        <v>16</v>
      </c>
      <c r="B277" t="s">
        <v>542</v>
      </c>
      <c r="C277">
        <v>15</v>
      </c>
      <c r="D277" t="s">
        <v>23897</v>
      </c>
      <c r="E277">
        <v>100111</v>
      </c>
      <c r="F277" t="s">
        <v>8285</v>
      </c>
      <c r="G277">
        <v>100111003</v>
      </c>
      <c r="H277" t="s">
        <v>13816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96717.8</v>
      </c>
      <c r="AW277">
        <v>87160.6</v>
      </c>
      <c r="AX277">
        <v>72998</v>
      </c>
    </row>
    <row r="278" spans="1:50" x14ac:dyDescent="0.25">
      <c r="A278">
        <v>16</v>
      </c>
      <c r="B278" t="s">
        <v>542</v>
      </c>
      <c r="C278">
        <v>16</v>
      </c>
      <c r="D278" t="s">
        <v>23898</v>
      </c>
      <c r="E278">
        <v>100111</v>
      </c>
      <c r="F278" t="s">
        <v>8285</v>
      </c>
      <c r="G278">
        <v>100111003</v>
      </c>
      <c r="H278" t="s">
        <v>13816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545.79999999999995</v>
      </c>
      <c r="AW278">
        <v>892.2</v>
      </c>
      <c r="AX278">
        <v>4116</v>
      </c>
    </row>
    <row r="279" spans="1:50" x14ac:dyDescent="0.25">
      <c r="A279">
        <v>16</v>
      </c>
      <c r="B279" t="s">
        <v>542</v>
      </c>
      <c r="C279">
        <v>19</v>
      </c>
      <c r="D279" t="s">
        <v>15252</v>
      </c>
      <c r="E279">
        <v>100114</v>
      </c>
      <c r="F279" t="s">
        <v>8606</v>
      </c>
      <c r="G279">
        <v>100114001</v>
      </c>
      <c r="H279" t="s">
        <v>15252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62576.1</v>
      </c>
      <c r="AW279">
        <v>70799.3</v>
      </c>
      <c r="AX279">
        <v>49826.5</v>
      </c>
    </row>
    <row r="280" spans="1:50" x14ac:dyDescent="0.25">
      <c r="A280">
        <v>16</v>
      </c>
      <c r="B280" t="s">
        <v>542</v>
      </c>
      <c r="C280">
        <v>23</v>
      </c>
      <c r="D280" t="s">
        <v>13826</v>
      </c>
      <c r="E280">
        <v>100113</v>
      </c>
      <c r="F280" t="s">
        <v>8570</v>
      </c>
      <c r="G280">
        <v>100113003</v>
      </c>
      <c r="H280" t="s">
        <v>13826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4559.7</v>
      </c>
      <c r="AW280">
        <v>10992</v>
      </c>
      <c r="AX280">
        <v>6279.1</v>
      </c>
    </row>
    <row r="281" spans="1:50" x14ac:dyDescent="0.25">
      <c r="A281">
        <v>16</v>
      </c>
      <c r="B281" t="s">
        <v>542</v>
      </c>
      <c r="C281">
        <v>24</v>
      </c>
      <c r="D281" t="s">
        <v>8637</v>
      </c>
      <c r="E281">
        <v>100114</v>
      </c>
      <c r="F281" t="s">
        <v>8606</v>
      </c>
      <c r="G281">
        <v>100114011</v>
      </c>
      <c r="H281" t="s">
        <v>8637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1018382</v>
      </c>
      <c r="AW281">
        <v>604016.19999999995</v>
      </c>
      <c r="AX281">
        <v>661783.6</v>
      </c>
    </row>
    <row r="282" spans="1:50" x14ac:dyDescent="0.25">
      <c r="A282">
        <v>16</v>
      </c>
      <c r="B282" t="s">
        <v>542</v>
      </c>
      <c r="C282">
        <v>25</v>
      </c>
      <c r="D282" t="s">
        <v>8571</v>
      </c>
      <c r="E282">
        <v>100113</v>
      </c>
      <c r="F282" t="s">
        <v>8570</v>
      </c>
      <c r="G282">
        <v>100113005</v>
      </c>
      <c r="H282" t="s">
        <v>8571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334.88</v>
      </c>
      <c r="AW282">
        <v>1885.2</v>
      </c>
      <c r="AX282">
        <v>994.60788154897489</v>
      </c>
    </row>
    <row r="283" spans="1:50" x14ac:dyDescent="0.25">
      <c r="A283">
        <v>16</v>
      </c>
      <c r="B283" t="s">
        <v>542</v>
      </c>
      <c r="C283">
        <v>26</v>
      </c>
      <c r="D283" t="s">
        <v>23878</v>
      </c>
      <c r="E283">
        <v>100112</v>
      </c>
      <c r="F283" t="s">
        <v>8326</v>
      </c>
      <c r="G283">
        <v>100112020</v>
      </c>
      <c r="H283" t="s">
        <v>8402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12784.2</v>
      </c>
      <c r="AW283">
        <v>16300</v>
      </c>
      <c r="AX283">
        <v>54486.6</v>
      </c>
    </row>
    <row r="284" spans="1:50" x14ac:dyDescent="0.25">
      <c r="A284">
        <v>16</v>
      </c>
      <c r="B284" t="s">
        <v>542</v>
      </c>
      <c r="C284">
        <v>27</v>
      </c>
      <c r="D284" t="s">
        <v>23903</v>
      </c>
      <c r="E284">
        <v>100111</v>
      </c>
      <c r="F284" t="s">
        <v>8285</v>
      </c>
      <c r="G284">
        <v>100111002</v>
      </c>
      <c r="H284" t="s">
        <v>14519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26961.3</v>
      </c>
      <c r="AW284">
        <v>41549.1</v>
      </c>
      <c r="AX284">
        <v>32920.199999999997</v>
      </c>
    </row>
    <row r="285" spans="1:50" x14ac:dyDescent="0.25">
      <c r="A285">
        <v>16</v>
      </c>
      <c r="B285" t="s">
        <v>542</v>
      </c>
      <c r="C285">
        <v>28</v>
      </c>
      <c r="D285" t="s">
        <v>23904</v>
      </c>
      <c r="E285">
        <v>100111</v>
      </c>
      <c r="F285" t="s">
        <v>8285</v>
      </c>
      <c r="G285">
        <v>100111002</v>
      </c>
      <c r="H285" t="s">
        <v>14519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201706.5</v>
      </c>
      <c r="AW285">
        <v>184954.8</v>
      </c>
      <c r="AX285">
        <v>154283.5</v>
      </c>
    </row>
    <row r="286" spans="1:50" x14ac:dyDescent="0.25">
      <c r="A286">
        <v>16</v>
      </c>
      <c r="B286" t="s">
        <v>542</v>
      </c>
      <c r="C286">
        <v>30</v>
      </c>
      <c r="D286" t="s">
        <v>8321</v>
      </c>
      <c r="E286">
        <v>100111</v>
      </c>
      <c r="F286" t="s">
        <v>8285</v>
      </c>
      <c r="G286">
        <v>100111012</v>
      </c>
      <c r="H286" t="s">
        <v>8321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237</v>
      </c>
      <c r="AW286">
        <v>0</v>
      </c>
      <c r="AX286">
        <v>4045.7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27134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27135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27136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27137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27138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27139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27140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27141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27142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27143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27144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27145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27146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27147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27148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27149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27150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27151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27152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27153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27154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27155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27156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27157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27158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27159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27160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27161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27162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27163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27164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27165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27166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27167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27168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27169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27170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27171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27172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27173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27174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27175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27176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27177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27178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27179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27180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27181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27182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27183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27184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27185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27186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27187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27188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27189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27190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27191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27192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27193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27194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27195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27196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27197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27198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27199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27200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27201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27202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27203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27204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27205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27206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27207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27208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27209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27210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27211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27212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27213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27214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27215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27216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27217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27218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27219</v>
      </c>
      <c r="F96" s="1">
        <f>+Parametros[[#This Row],[id]]</f>
        <v>86</v>
      </c>
    </row>
    <row r="97" spans="1:6" x14ac:dyDescent="0.25">
      <c r="A97">
        <v>110</v>
      </c>
      <c r="B97" s="1" t="s">
        <v>27243</v>
      </c>
      <c r="D97" s="1" t="s">
        <v>6240</v>
      </c>
      <c r="E97" s="1" t="s">
        <v>27244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27220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27221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27222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27223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27224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27225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27226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27227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27229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27228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27230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27231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27232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27233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27234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27235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27236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27237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27238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27239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27240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27241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27242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2" activePane="bottomLeft" state="frozen"/>
      <selection pane="bottomLeft" activeCell="D16" sqref="D16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8" t="s">
        <v>27299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27300</v>
      </c>
      <c r="H73" s="1">
        <f>+Temporalidad[[#This Row],[ID]]</f>
        <v>62</v>
      </c>
    </row>
    <row r="74" spans="1:8" x14ac:dyDescent="0.25">
      <c r="A74">
        <v>63</v>
      </c>
      <c r="B74" s="18" t="s">
        <v>27301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27302</v>
      </c>
      <c r="H74" s="1">
        <f>+Temporalidad[[#This Row],[ID]]</f>
        <v>63</v>
      </c>
    </row>
    <row r="75" spans="1:8" x14ac:dyDescent="0.25">
      <c r="A75">
        <v>64</v>
      </c>
      <c r="B75" s="18" t="s">
        <v>27303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27304</v>
      </c>
      <c r="H75" s="1">
        <f>+Temporalidad[[#This Row],[ID]]</f>
        <v>64</v>
      </c>
    </row>
    <row r="76" spans="1:8" x14ac:dyDescent="0.25">
      <c r="A76">
        <v>65</v>
      </c>
      <c r="B76" s="18" t="s">
        <v>27305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27306</v>
      </c>
      <c r="H76" s="1">
        <f>+Temporalidad[[#This Row],[ID]]</f>
        <v>65</v>
      </c>
    </row>
    <row r="77" spans="1:8" x14ac:dyDescent="0.25">
      <c r="A77">
        <v>66</v>
      </c>
      <c r="B77" s="18" t="s">
        <v>27307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27308</v>
      </c>
      <c r="H77" s="1">
        <f>+Temporalidad[[#This Row],[ID]]</f>
        <v>66</v>
      </c>
    </row>
    <row r="78" spans="1:8" x14ac:dyDescent="0.25">
      <c r="A78">
        <v>67</v>
      </c>
      <c r="B78" s="18" t="s">
        <v>27309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27310</v>
      </c>
      <c r="H78" s="1">
        <f>+Temporalidad[[#This Row],[ID]]</f>
        <v>67</v>
      </c>
    </row>
    <row r="79" spans="1:8" x14ac:dyDescent="0.25">
      <c r="A79">
        <v>68</v>
      </c>
      <c r="B79" s="18" t="s">
        <v>27311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27312</v>
      </c>
      <c r="H79" s="1">
        <f>+Temporalidad[[#This Row],[ID]]</f>
        <v>68</v>
      </c>
    </row>
    <row r="80" spans="1:8" x14ac:dyDescent="0.25">
      <c r="A80">
        <v>69</v>
      </c>
      <c r="B80" s="18" t="s">
        <v>27313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27314</v>
      </c>
      <c r="H80" s="1">
        <f>+Temporalidad[[#This Row],[ID]]</f>
        <v>69</v>
      </c>
    </row>
    <row r="81" spans="1:8" x14ac:dyDescent="0.25">
      <c r="A81">
        <v>70</v>
      </c>
      <c r="B81" s="18" t="s">
        <v>27315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27316</v>
      </c>
      <c r="H81" s="1">
        <f>+Temporalidad[[#This Row],[ID]]</f>
        <v>70</v>
      </c>
    </row>
    <row r="82" spans="1:8" x14ac:dyDescent="0.25">
      <c r="A82">
        <v>71</v>
      </c>
      <c r="B82" s="18" t="s">
        <v>27317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27318</v>
      </c>
      <c r="H82" s="1">
        <f>+Temporalidad[[#This Row],[ID]]</f>
        <v>71</v>
      </c>
    </row>
    <row r="83" spans="1:8" x14ac:dyDescent="0.25">
      <c r="A83">
        <v>72</v>
      </c>
      <c r="B83" s="18" t="s">
        <v>27319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27320</v>
      </c>
      <c r="H83" s="1">
        <f>+Temporalidad[[#This Row],[ID]]</f>
        <v>72</v>
      </c>
    </row>
    <row r="84" spans="1:8" x14ac:dyDescent="0.25">
      <c r="A84">
        <v>73</v>
      </c>
      <c r="B84" s="18" t="s">
        <v>27321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27322</v>
      </c>
      <c r="H84" s="1">
        <f>+Temporalidad[[#This Row],[ID]]</f>
        <v>73</v>
      </c>
    </row>
    <row r="85" spans="1:8" x14ac:dyDescent="0.25">
      <c r="A85">
        <v>74</v>
      </c>
      <c r="B85" s="18" t="s">
        <v>27323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27324</v>
      </c>
      <c r="H85" s="1">
        <f>+Temporalidad[[#This Row],[ID]]</f>
        <v>74</v>
      </c>
    </row>
    <row r="86" spans="1:8" x14ac:dyDescent="0.25">
      <c r="A86">
        <v>75</v>
      </c>
      <c r="B86" s="18" t="s">
        <v>27325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27326</v>
      </c>
      <c r="H86" s="1">
        <f>+Temporalidad[[#This Row],[ID]]</f>
        <v>75</v>
      </c>
    </row>
    <row r="87" spans="1:8" x14ac:dyDescent="0.25">
      <c r="A87">
        <v>76</v>
      </c>
      <c r="B87" s="18" t="s">
        <v>27327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27328</v>
      </c>
      <c r="H87" s="1">
        <f>+Temporalidad[[#This Row],[ID]]</f>
        <v>76</v>
      </c>
    </row>
    <row r="88" spans="1:8" x14ac:dyDescent="0.25">
      <c r="A88">
        <v>77</v>
      </c>
      <c r="B88" s="18" t="s">
        <v>27329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27330</v>
      </c>
      <c r="H88" s="1">
        <f>+Temporalidad[[#This Row],[ID]]</f>
        <v>77</v>
      </c>
    </row>
    <row r="89" spans="1:8" x14ac:dyDescent="0.25">
      <c r="A89">
        <v>78</v>
      </c>
      <c r="B89" s="18" t="s">
        <v>27331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27332</v>
      </c>
      <c r="H89" s="1">
        <f>+Temporalidad[[#This Row],[ID]]</f>
        <v>78</v>
      </c>
    </row>
    <row r="90" spans="1:8" x14ac:dyDescent="0.25">
      <c r="A90">
        <v>79</v>
      </c>
      <c r="B90" s="18" t="s">
        <v>27333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27334</v>
      </c>
      <c r="H90" s="1">
        <f>+Temporalidad[[#This Row],[ID]]</f>
        <v>79</v>
      </c>
    </row>
    <row r="91" spans="1:8" x14ac:dyDescent="0.25">
      <c r="A91">
        <v>80</v>
      </c>
      <c r="B91" s="18" t="s">
        <v>27335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27336</v>
      </c>
      <c r="H91" s="1">
        <f>+Temporalidad[[#This Row],[ID]]</f>
        <v>80</v>
      </c>
    </row>
    <row r="92" spans="1:8" x14ac:dyDescent="0.25">
      <c r="A92">
        <v>81</v>
      </c>
      <c r="B92" s="18" t="s">
        <v>27337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27338</v>
      </c>
      <c r="H92" s="1">
        <f>+Temporalidad[[#This Row],[ID]]</f>
        <v>81</v>
      </c>
    </row>
    <row r="93" spans="1:8" x14ac:dyDescent="0.25">
      <c r="A93">
        <v>82</v>
      </c>
      <c r="B93" s="18" t="s">
        <v>27339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27340</v>
      </c>
      <c r="H93" s="1">
        <f>+Temporalidad[[#This Row],[ID]]</f>
        <v>82</v>
      </c>
    </row>
    <row r="94" spans="1:8" x14ac:dyDescent="0.25">
      <c r="A94">
        <v>83</v>
      </c>
      <c r="B94" s="18" t="s">
        <v>27341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27342</v>
      </c>
      <c r="H94" s="1">
        <f>+Temporalidad[[#This Row],[ID]]</f>
        <v>83</v>
      </c>
    </row>
    <row r="95" spans="1:8" x14ac:dyDescent="0.25">
      <c r="A95">
        <v>84</v>
      </c>
      <c r="B95" s="18" t="s">
        <v>27343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27344</v>
      </c>
      <c r="H95" s="1">
        <f>+Temporalidad[[#This Row],[ID]]</f>
        <v>84</v>
      </c>
    </row>
    <row r="96" spans="1:8" x14ac:dyDescent="0.25">
      <c r="A96">
        <v>85</v>
      </c>
      <c r="B96" s="18" t="s">
        <v>27345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27346</v>
      </c>
      <c r="H96" s="1">
        <f>+Temporalidad[[#This Row],[ID]]</f>
        <v>85</v>
      </c>
    </row>
    <row r="97" spans="1:8" x14ac:dyDescent="0.25">
      <c r="A97">
        <v>86</v>
      </c>
      <c r="B97" s="18" t="s">
        <v>27347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27348</v>
      </c>
      <c r="H97" s="1">
        <f>+Temporalidad[[#This Row],[ID]]</f>
        <v>86</v>
      </c>
    </row>
    <row r="98" spans="1:8" x14ac:dyDescent="0.25">
      <c r="A98">
        <v>87</v>
      </c>
      <c r="B98" s="18" t="s">
        <v>27349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27350</v>
      </c>
      <c r="H98" s="1">
        <f>+Temporalidad[[#This Row],[ID]]</f>
        <v>87</v>
      </c>
    </row>
    <row r="99" spans="1:8" x14ac:dyDescent="0.25">
      <c r="A99">
        <v>88</v>
      </c>
      <c r="B99" s="18" t="s">
        <v>27351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27352</v>
      </c>
      <c r="H99" s="1">
        <f>+Temporalidad[[#This Row],[ID]]</f>
        <v>88</v>
      </c>
    </row>
    <row r="100" spans="1:8" x14ac:dyDescent="0.25">
      <c r="A100">
        <v>89</v>
      </c>
      <c r="B100" s="18" t="s">
        <v>27353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27354</v>
      </c>
      <c r="H100" s="1">
        <f>+Temporalidad[[#This Row],[ID]]</f>
        <v>89</v>
      </c>
    </row>
    <row r="101" spans="1:8" x14ac:dyDescent="0.25">
      <c r="A101">
        <v>90</v>
      </c>
      <c r="B101" s="18" t="s">
        <v>27355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27356</v>
      </c>
      <c r="H101" s="1">
        <f>+Temporalidad[[#This Row],[ID]]</f>
        <v>90</v>
      </c>
    </row>
    <row r="102" spans="1:8" x14ac:dyDescent="0.25">
      <c r="A102">
        <v>91</v>
      </c>
      <c r="B102" s="18" t="s">
        <v>27357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27358</v>
      </c>
      <c r="H102" s="1">
        <f>+Temporalidad[[#This Row],[ID]]</f>
        <v>91</v>
      </c>
    </row>
    <row r="103" spans="1:8" x14ac:dyDescent="0.25">
      <c r="A103">
        <v>92</v>
      </c>
      <c r="B103" s="18" t="s">
        <v>27359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27360</v>
      </c>
      <c r="H103" s="1">
        <f>+Temporalidad[[#This Row],[ID]]</f>
        <v>92</v>
      </c>
    </row>
    <row r="104" spans="1:8" x14ac:dyDescent="0.25">
      <c r="A104">
        <v>93</v>
      </c>
      <c r="B104" s="18" t="s">
        <v>27361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27362</v>
      </c>
      <c r="H104" s="1">
        <f>+Temporalidad[[#This Row],[ID]]</f>
        <v>93</v>
      </c>
    </row>
    <row r="105" spans="1:8" x14ac:dyDescent="0.25">
      <c r="A105">
        <v>94</v>
      </c>
      <c r="B105" s="18" t="s">
        <v>27363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27364</v>
      </c>
      <c r="H105" s="1">
        <f>+Temporalidad[[#This Row],[ID]]</f>
        <v>94</v>
      </c>
    </row>
    <row r="106" spans="1:8" x14ac:dyDescent="0.25">
      <c r="A106">
        <v>95</v>
      </c>
      <c r="B106" s="18" t="s">
        <v>27365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27366</v>
      </c>
      <c r="H106" s="1">
        <f>+Temporalidad[[#This Row],[ID]]</f>
        <v>95</v>
      </c>
    </row>
    <row r="107" spans="1:8" x14ac:dyDescent="0.25">
      <c r="A107">
        <v>96</v>
      </c>
      <c r="B107" s="18" t="s">
        <v>27367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27368</v>
      </c>
      <c r="H107" s="1">
        <f>+Temporalidad[[#This Row],[ID]]</f>
        <v>96</v>
      </c>
    </row>
    <row r="108" spans="1:8" x14ac:dyDescent="0.25">
      <c r="A108">
        <v>97</v>
      </c>
      <c r="B108" s="18" t="s">
        <v>27369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27370</v>
      </c>
      <c r="H108" s="1">
        <f>+Temporalidad[[#This Row],[ID]]</f>
        <v>97</v>
      </c>
    </row>
    <row r="109" spans="1:8" x14ac:dyDescent="0.25">
      <c r="A109">
        <v>98</v>
      </c>
      <c r="B109" s="18" t="s">
        <v>27371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27372</v>
      </c>
      <c r="H109" s="1">
        <f>+Temporalidad[[#This Row],[ID]]</f>
        <v>98</v>
      </c>
    </row>
    <row r="110" spans="1:8" x14ac:dyDescent="0.25">
      <c r="A110">
        <v>99</v>
      </c>
      <c r="B110" s="18" t="s">
        <v>27373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27374</v>
      </c>
      <c r="H110" s="1">
        <f>+Temporalidad[[#This Row],[ID]]</f>
        <v>99</v>
      </c>
    </row>
    <row r="111" spans="1:8" x14ac:dyDescent="0.25">
      <c r="A111">
        <v>100</v>
      </c>
      <c r="B111" s="18" t="s">
        <v>27375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27376</v>
      </c>
      <c r="H111" s="1">
        <f>+Temporalidad[[#This Row],[ID]]</f>
        <v>100</v>
      </c>
    </row>
    <row r="112" spans="1:8" x14ac:dyDescent="0.25">
      <c r="A112">
        <v>101</v>
      </c>
      <c r="B112" s="18" t="s">
        <v>27377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27378</v>
      </c>
      <c r="H112" s="1">
        <f>+Temporalidad[[#This Row],[ID]]</f>
        <v>101</v>
      </c>
    </row>
    <row r="113" spans="1:8" x14ac:dyDescent="0.25">
      <c r="A113">
        <v>102</v>
      </c>
      <c r="B113" s="18" t="s">
        <v>27379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27380</v>
      </c>
      <c r="H113" s="1">
        <f>+Temporalidad[[#This Row],[ID]]</f>
        <v>102</v>
      </c>
    </row>
    <row r="114" spans="1:8" x14ac:dyDescent="0.25">
      <c r="A114">
        <v>103</v>
      </c>
      <c r="B114" s="18" t="s">
        <v>27381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27382</v>
      </c>
      <c r="H114" s="1">
        <f>+Temporalidad[[#This Row],[ID]]</f>
        <v>103</v>
      </c>
    </row>
    <row r="115" spans="1:8" x14ac:dyDescent="0.25">
      <c r="A115">
        <v>104</v>
      </c>
      <c r="B115" s="18" t="s">
        <v>27383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27384</v>
      </c>
      <c r="H115" s="1">
        <f>+Temporalidad[[#This Row],[ID]]</f>
        <v>104</v>
      </c>
    </row>
    <row r="116" spans="1:8" x14ac:dyDescent="0.25">
      <c r="A116">
        <v>105</v>
      </c>
      <c r="B116" s="18" t="s">
        <v>27385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27386</v>
      </c>
      <c r="H116" s="1">
        <f>+Temporalidad[[#This Row],[ID]]</f>
        <v>105</v>
      </c>
    </row>
    <row r="117" spans="1:8" x14ac:dyDescent="0.25">
      <c r="A117">
        <v>106</v>
      </c>
      <c r="B117" s="18" t="s">
        <v>27387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27388</v>
      </c>
      <c r="H117" s="1">
        <f>+Temporalidad[[#This Row],[ID]]</f>
        <v>106</v>
      </c>
    </row>
    <row r="118" spans="1:8" x14ac:dyDescent="0.25">
      <c r="A118">
        <v>107</v>
      </c>
      <c r="B118" s="18" t="s">
        <v>27389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27390</v>
      </c>
      <c r="H118" s="1">
        <f>+Temporalidad[[#This Row],[ID]]</f>
        <v>107</v>
      </c>
    </row>
    <row r="119" spans="1:8" x14ac:dyDescent="0.25">
      <c r="A119">
        <v>108</v>
      </c>
      <c r="B119" s="18" t="s">
        <v>27391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27392</v>
      </c>
      <c r="H119" s="1">
        <f>+Temporalidad[[#This Row],[ID]]</f>
        <v>108</v>
      </c>
    </row>
    <row r="120" spans="1:8" x14ac:dyDescent="0.25">
      <c r="A120">
        <v>109</v>
      </c>
      <c r="B120" s="18" t="s">
        <v>27393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27394</v>
      </c>
      <c r="H120" s="1">
        <f>+Temporalidad[[#This Row],[ID]]</f>
        <v>109</v>
      </c>
    </row>
    <row r="121" spans="1:8" x14ac:dyDescent="0.25">
      <c r="A121">
        <v>110</v>
      </c>
      <c r="B121" s="18" t="s">
        <v>27395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27396</v>
      </c>
      <c r="H121" s="1">
        <f>+Temporalidad[[#This Row],[ID]]</f>
        <v>110</v>
      </c>
    </row>
    <row r="122" spans="1:8" x14ac:dyDescent="0.25">
      <c r="A122">
        <v>111</v>
      </c>
      <c r="B122" s="18" t="s">
        <v>27397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27398</v>
      </c>
      <c r="H122" s="1">
        <f>+Temporalidad[[#This Row],[ID]]</f>
        <v>111</v>
      </c>
    </row>
    <row r="123" spans="1:8" x14ac:dyDescent="0.25">
      <c r="A123">
        <v>112</v>
      </c>
      <c r="B123" s="18" t="s">
        <v>27399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27400</v>
      </c>
      <c r="H123" s="1">
        <f>+Temporalidad[[#This Row],[ID]]</f>
        <v>112</v>
      </c>
    </row>
    <row r="124" spans="1:8" x14ac:dyDescent="0.25">
      <c r="A124">
        <v>113</v>
      </c>
      <c r="B124" s="18" t="s">
        <v>27401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27402</v>
      </c>
      <c r="H124" s="1">
        <f>+Temporalidad[[#This Row],[ID]]</f>
        <v>113</v>
      </c>
    </row>
    <row r="125" spans="1:8" x14ac:dyDescent="0.25">
      <c r="A125">
        <v>114</v>
      </c>
      <c r="B125" s="18" t="s">
        <v>27403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27404</v>
      </c>
      <c r="H125" s="1">
        <f>+Temporalidad[[#This Row],[ID]]</f>
        <v>114</v>
      </c>
    </row>
    <row r="126" spans="1:8" x14ac:dyDescent="0.25">
      <c r="A126">
        <v>115</v>
      </c>
      <c r="B126" s="18" t="s">
        <v>27405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27406</v>
      </c>
      <c r="H126" s="1">
        <f>+Temporalidad[[#This Row],[ID]]</f>
        <v>115</v>
      </c>
    </row>
    <row r="127" spans="1:8" x14ac:dyDescent="0.25">
      <c r="A127">
        <v>116</v>
      </c>
      <c r="B127" s="18" t="s">
        <v>27407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27408</v>
      </c>
      <c r="H127" s="1">
        <f>+Temporalidad[[#This Row],[ID]]</f>
        <v>116</v>
      </c>
    </row>
    <row r="128" spans="1:8" x14ac:dyDescent="0.25">
      <c r="A128">
        <v>117</v>
      </c>
      <c r="B128" s="18" t="s">
        <v>27409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27410</v>
      </c>
      <c r="H128" s="1">
        <f>+Temporalidad[[#This Row],[ID]]</f>
        <v>117</v>
      </c>
    </row>
    <row r="129" spans="1:8" x14ac:dyDescent="0.25">
      <c r="A129">
        <v>118</v>
      </c>
      <c r="B129" s="18" t="s">
        <v>27411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27412</v>
      </c>
      <c r="H129" s="1">
        <f>+Temporalidad[[#This Row],[ID]]</f>
        <v>118</v>
      </c>
    </row>
    <row r="130" spans="1:8" x14ac:dyDescent="0.25">
      <c r="A130">
        <v>119</v>
      </c>
      <c r="B130" s="18" t="s">
        <v>27413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27414</v>
      </c>
      <c r="H130" s="1">
        <f>+Temporalidad[[#This Row],[ID]]</f>
        <v>119</v>
      </c>
    </row>
    <row r="131" spans="1:8" x14ac:dyDescent="0.25">
      <c r="A131">
        <v>120</v>
      </c>
      <c r="B131" s="18" t="s">
        <v>27415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27416</v>
      </c>
      <c r="H131" s="1">
        <f>+Temporalidad[[#This Row],[ID]]</f>
        <v>120</v>
      </c>
    </row>
    <row r="132" spans="1:8" x14ac:dyDescent="0.25">
      <c r="A132">
        <v>121</v>
      </c>
      <c r="B132" s="18" t="s">
        <v>27417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27418</v>
      </c>
      <c r="H132" s="1">
        <f>+Temporalidad[[#This Row],[ID]]</f>
        <v>121</v>
      </c>
    </row>
    <row r="133" spans="1:8" x14ac:dyDescent="0.25">
      <c r="A133">
        <v>122</v>
      </c>
      <c r="B133" s="18" t="s">
        <v>27419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27420</v>
      </c>
      <c r="H133" s="1">
        <f>+Temporalidad[[#This Row],[ID]]</f>
        <v>122</v>
      </c>
    </row>
    <row r="134" spans="1:8" x14ac:dyDescent="0.25">
      <c r="A134">
        <v>123</v>
      </c>
      <c r="B134" s="18" t="s">
        <v>27421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27422</v>
      </c>
      <c r="H134" s="1">
        <f>+Temporalidad[[#This Row],[ID]]</f>
        <v>123</v>
      </c>
    </row>
    <row r="135" spans="1:8" x14ac:dyDescent="0.25">
      <c r="A135">
        <v>124</v>
      </c>
      <c r="B135" s="18" t="s">
        <v>27423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27424</v>
      </c>
      <c r="H135" s="1">
        <f>+Temporalidad[[#This Row],[ID]]</f>
        <v>124</v>
      </c>
    </row>
    <row r="136" spans="1:8" x14ac:dyDescent="0.25">
      <c r="A136">
        <v>125</v>
      </c>
      <c r="B136" s="18" t="s">
        <v>27425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27426</v>
      </c>
      <c r="H136" s="1">
        <f>+Temporalidad[[#This Row],[ID]]</f>
        <v>125</v>
      </c>
    </row>
    <row r="137" spans="1:8" x14ac:dyDescent="0.25">
      <c r="A137">
        <v>126</v>
      </c>
      <c r="B137" s="18" t="s">
        <v>27427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27428</v>
      </c>
      <c r="H137" s="1">
        <f>+Temporalidad[[#This Row],[ID]]</f>
        <v>126</v>
      </c>
    </row>
    <row r="138" spans="1:8" x14ac:dyDescent="0.25">
      <c r="A138">
        <v>127</v>
      </c>
      <c r="B138" s="18" t="s">
        <v>27429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27430</v>
      </c>
      <c r="H138" s="1">
        <f>+Temporalidad[[#This Row],[ID]]</f>
        <v>127</v>
      </c>
    </row>
    <row r="139" spans="1:8" x14ac:dyDescent="0.25">
      <c r="A139">
        <v>128</v>
      </c>
      <c r="B139" s="18" t="s">
        <v>27431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27432</v>
      </c>
      <c r="H139" s="1">
        <f>+Temporalidad[[#This Row],[ID]]</f>
        <v>128</v>
      </c>
    </row>
    <row r="140" spans="1:8" x14ac:dyDescent="0.25">
      <c r="A140">
        <v>129</v>
      </c>
      <c r="B140" s="18" t="s">
        <v>27433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27434</v>
      </c>
      <c r="H140" s="1">
        <f>+Temporalidad[[#This Row],[ID]]</f>
        <v>129</v>
      </c>
    </row>
    <row r="141" spans="1:8" x14ac:dyDescent="0.25">
      <c r="A141">
        <v>130</v>
      </c>
      <c r="B141" s="18" t="s">
        <v>27435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27436</v>
      </c>
      <c r="H141" s="1">
        <f>+Temporalidad[[#This Row],[ID]]</f>
        <v>130</v>
      </c>
    </row>
    <row r="142" spans="1:8" x14ac:dyDescent="0.25">
      <c r="A142">
        <v>131</v>
      </c>
      <c r="B142" s="18" t="s">
        <v>27437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27438</v>
      </c>
      <c r="H142" s="1">
        <f>+Temporalidad[[#This Row],[ID]]</f>
        <v>131</v>
      </c>
    </row>
    <row r="143" spans="1:8" x14ac:dyDescent="0.25">
      <c r="A143">
        <v>132</v>
      </c>
      <c r="B143" s="18" t="s">
        <v>27439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27440</v>
      </c>
      <c r="H143" s="1">
        <f>+Temporalidad[[#This Row],[ID]]</f>
        <v>132</v>
      </c>
    </row>
    <row r="144" spans="1:8" x14ac:dyDescent="0.25">
      <c r="A144">
        <v>133</v>
      </c>
      <c r="B144" s="18" t="s">
        <v>27441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27442</v>
      </c>
      <c r="H144" s="1">
        <f>+Temporalidad[[#This Row],[ID]]</f>
        <v>133</v>
      </c>
    </row>
    <row r="145" spans="1:8" x14ac:dyDescent="0.25">
      <c r="A145">
        <v>134</v>
      </c>
      <c r="B145" s="18" t="s">
        <v>27443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27444</v>
      </c>
      <c r="H145" s="1">
        <f>+Temporalidad[[#This Row],[ID]]</f>
        <v>134</v>
      </c>
    </row>
    <row r="146" spans="1:8" x14ac:dyDescent="0.25">
      <c r="A146">
        <v>135</v>
      </c>
      <c r="B146" s="18" t="s">
        <v>27445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27446</v>
      </c>
      <c r="H146" s="1">
        <f>+Temporalidad[[#This Row],[ID]]</f>
        <v>135</v>
      </c>
    </row>
    <row r="147" spans="1:8" x14ac:dyDescent="0.25">
      <c r="A147">
        <v>136</v>
      </c>
      <c r="B147" s="18" t="s">
        <v>27447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27448</v>
      </c>
      <c r="H147" s="1">
        <f>+Temporalidad[[#This Row],[ID]]</f>
        <v>136</v>
      </c>
    </row>
    <row r="148" spans="1:8" x14ac:dyDescent="0.25">
      <c r="A148">
        <v>137</v>
      </c>
      <c r="B148" s="18" t="s">
        <v>27449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27450</v>
      </c>
      <c r="H148" s="1">
        <f>+Temporalidad[[#This Row],[ID]]</f>
        <v>137</v>
      </c>
    </row>
    <row r="149" spans="1:8" x14ac:dyDescent="0.25">
      <c r="A149">
        <v>138</v>
      </c>
      <c r="B149" s="18" t="s">
        <v>27451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27452</v>
      </c>
      <c r="H149" s="1">
        <f>+Temporalidad[[#This Row],[ID]]</f>
        <v>138</v>
      </c>
    </row>
    <row r="150" spans="1:8" x14ac:dyDescent="0.25">
      <c r="A150">
        <v>139</v>
      </c>
      <c r="B150" s="18" t="s">
        <v>27453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27454</v>
      </c>
      <c r="H150" s="1">
        <f>+Temporalidad[[#This Row],[ID]]</f>
        <v>139</v>
      </c>
    </row>
    <row r="151" spans="1:8" x14ac:dyDescent="0.25">
      <c r="A151">
        <v>140</v>
      </c>
      <c r="B151" s="18" t="s">
        <v>27455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27456</v>
      </c>
      <c r="H151" s="1">
        <f>+Temporalidad[[#This Row],[ID]]</f>
        <v>140</v>
      </c>
    </row>
    <row r="152" spans="1:8" x14ac:dyDescent="0.25">
      <c r="A152">
        <v>141</v>
      </c>
      <c r="B152" s="18" t="s">
        <v>27457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27458</v>
      </c>
      <c r="H152" s="1">
        <f>+Temporalidad[[#This Row],[ID]]</f>
        <v>141</v>
      </c>
    </row>
    <row r="153" spans="1:8" x14ac:dyDescent="0.25">
      <c r="A153">
        <v>142</v>
      </c>
      <c r="B153" s="18" t="s">
        <v>27459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27460</v>
      </c>
      <c r="H153" s="1">
        <f>+Temporalidad[[#This Row],[ID]]</f>
        <v>142</v>
      </c>
    </row>
    <row r="154" spans="1:8" x14ac:dyDescent="0.25">
      <c r="A154">
        <v>143</v>
      </c>
      <c r="B154" s="18" t="s">
        <v>27461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27462</v>
      </c>
      <c r="H154" s="1">
        <f>+Temporalidad[[#This Row],[ID]]</f>
        <v>143</v>
      </c>
    </row>
    <row r="155" spans="1:8" x14ac:dyDescent="0.25">
      <c r="A155">
        <v>144</v>
      </c>
      <c r="B155" s="18" t="s">
        <v>27463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27464</v>
      </c>
      <c r="H155" s="1">
        <f>+Temporalidad[[#This Row],[ID]]</f>
        <v>144</v>
      </c>
    </row>
    <row r="156" spans="1:8" x14ac:dyDescent="0.25">
      <c r="A156">
        <v>145</v>
      </c>
      <c r="B156" s="18" t="s">
        <v>27465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27466</v>
      </c>
      <c r="H156" s="1">
        <f>+Temporalidad[[#This Row],[ID]]</f>
        <v>145</v>
      </c>
    </row>
    <row r="157" spans="1:8" x14ac:dyDescent="0.25">
      <c r="A157">
        <v>146</v>
      </c>
      <c r="B157" s="18" t="s">
        <v>27467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27468</v>
      </c>
      <c r="H157" s="1">
        <f>+Temporalidad[[#This Row],[ID]]</f>
        <v>146</v>
      </c>
    </row>
    <row r="158" spans="1:8" x14ac:dyDescent="0.25">
      <c r="A158">
        <v>147</v>
      </c>
      <c r="B158" s="18" t="s">
        <v>27469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27470</v>
      </c>
      <c r="H158" s="1">
        <f>+Temporalidad[[#This Row],[ID]]</f>
        <v>147</v>
      </c>
    </row>
    <row r="159" spans="1:8" x14ac:dyDescent="0.25">
      <c r="A159">
        <v>148</v>
      </c>
      <c r="B159" s="18" t="s">
        <v>27471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27472</v>
      </c>
      <c r="H159" s="1">
        <f>+Temporalidad[[#This Row],[ID]]</f>
        <v>148</v>
      </c>
    </row>
    <row r="160" spans="1:8" x14ac:dyDescent="0.25">
      <c r="A160">
        <v>149</v>
      </c>
      <c r="B160" s="18" t="s">
        <v>27473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27474</v>
      </c>
      <c r="H160" s="1">
        <f>+Temporalidad[[#This Row],[ID]]</f>
        <v>149</v>
      </c>
    </row>
    <row r="161" spans="1:8" x14ac:dyDescent="0.25">
      <c r="A161">
        <v>150</v>
      </c>
      <c r="B161" s="18" t="s">
        <v>27475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27476</v>
      </c>
      <c r="H161" s="1">
        <f>+Temporalidad[[#This Row],[ID]]</f>
        <v>150</v>
      </c>
    </row>
    <row r="162" spans="1:8" x14ac:dyDescent="0.25">
      <c r="A162">
        <v>151</v>
      </c>
      <c r="B162" s="18" t="s">
        <v>27477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27478</v>
      </c>
      <c r="H162" s="1">
        <f>+Temporalidad[[#This Row],[ID]]</f>
        <v>151</v>
      </c>
    </row>
    <row r="163" spans="1:8" x14ac:dyDescent="0.25">
      <c r="A163">
        <v>152</v>
      </c>
      <c r="B163" s="18" t="s">
        <v>27479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27480</v>
      </c>
      <c r="H163" s="1">
        <f>+Temporalidad[[#This Row],[ID]]</f>
        <v>152</v>
      </c>
    </row>
    <row r="164" spans="1:8" x14ac:dyDescent="0.25">
      <c r="A164">
        <v>153</v>
      </c>
      <c r="B164" s="18" t="s">
        <v>27481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27482</v>
      </c>
      <c r="H164" s="1">
        <f>+Temporalidad[[#This Row],[ID]]</f>
        <v>153</v>
      </c>
    </row>
    <row r="165" spans="1:8" x14ac:dyDescent="0.25">
      <c r="A165">
        <v>154</v>
      </c>
      <c r="B165" s="18" t="s">
        <v>27483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27484</v>
      </c>
      <c r="H165" s="1">
        <f>+Temporalidad[[#This Row],[ID]]</f>
        <v>154</v>
      </c>
    </row>
    <row r="166" spans="1:8" x14ac:dyDescent="0.25">
      <c r="A166">
        <v>155</v>
      </c>
      <c r="B166" s="18" t="s">
        <v>27485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27486</v>
      </c>
      <c r="H166" s="1">
        <f>+Temporalidad[[#This Row],[ID]]</f>
        <v>155</v>
      </c>
    </row>
    <row r="167" spans="1:8" x14ac:dyDescent="0.25">
      <c r="A167">
        <v>156</v>
      </c>
      <c r="B167" s="18" t="s">
        <v>27487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27488</v>
      </c>
      <c r="H167" s="1">
        <f>+Temporalidad[[#This Row],[ID]]</f>
        <v>156</v>
      </c>
    </row>
    <row r="168" spans="1:8" x14ac:dyDescent="0.25">
      <c r="A168">
        <v>157</v>
      </c>
      <c r="B168" s="18" t="s">
        <v>27489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27490</v>
      </c>
      <c r="H168" s="1">
        <f>+Temporalidad[[#This Row],[ID]]</f>
        <v>157</v>
      </c>
    </row>
    <row r="169" spans="1:8" x14ac:dyDescent="0.25">
      <c r="A169">
        <v>158</v>
      </c>
      <c r="B169" s="18" t="s">
        <v>27491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27492</v>
      </c>
      <c r="H169" s="1">
        <f>+Temporalidad[[#This Row],[ID]]</f>
        <v>158</v>
      </c>
    </row>
    <row r="170" spans="1:8" x14ac:dyDescent="0.25">
      <c r="A170">
        <v>159</v>
      </c>
      <c r="B170" s="18" t="s">
        <v>27493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27494</v>
      </c>
      <c r="H170" s="1">
        <f>+Temporalidad[[#This Row],[ID]]</f>
        <v>159</v>
      </c>
    </row>
    <row r="171" spans="1:8" x14ac:dyDescent="0.25">
      <c r="A171">
        <v>160</v>
      </c>
      <c r="B171" s="18" t="s">
        <v>27495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27496</v>
      </c>
      <c r="H171" s="1">
        <f>+Temporalidad[[#This Row],[ID]]</f>
        <v>160</v>
      </c>
    </row>
    <row r="172" spans="1:8" x14ac:dyDescent="0.25">
      <c r="A172">
        <v>161</v>
      </c>
      <c r="B172" s="18" t="s">
        <v>27497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27498</v>
      </c>
      <c r="H172" s="1">
        <f>+Temporalidad[[#This Row],[ID]]</f>
        <v>161</v>
      </c>
    </row>
    <row r="173" spans="1:8" x14ac:dyDescent="0.25">
      <c r="A173">
        <v>162</v>
      </c>
      <c r="B173" s="18" t="s">
        <v>27499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27500</v>
      </c>
      <c r="H173" s="1">
        <f>+Temporalidad[[#This Row],[ID]]</f>
        <v>162</v>
      </c>
    </row>
    <row r="174" spans="1:8" x14ac:dyDescent="0.25">
      <c r="A174">
        <v>163</v>
      </c>
      <c r="B174" s="18" t="s">
        <v>27501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27502</v>
      </c>
      <c r="H174" s="1">
        <f>+Temporalidad[[#This Row],[ID]]</f>
        <v>163</v>
      </c>
    </row>
    <row r="175" spans="1:8" x14ac:dyDescent="0.25">
      <c r="A175">
        <v>164</v>
      </c>
      <c r="B175" s="18" t="s">
        <v>27503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27504</v>
      </c>
      <c r="H175" s="1">
        <f>+Temporalidad[[#This Row],[ID]]</f>
        <v>164</v>
      </c>
    </row>
    <row r="176" spans="1:8" x14ac:dyDescent="0.25">
      <c r="A176">
        <v>165</v>
      </c>
      <c r="B176" s="18" t="s">
        <v>27505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27506</v>
      </c>
      <c r="H176" s="1">
        <f>+Temporalidad[[#This Row],[ID]]</f>
        <v>165</v>
      </c>
    </row>
    <row r="177" spans="1:8" x14ac:dyDescent="0.25">
      <c r="A177">
        <v>166</v>
      </c>
      <c r="B177" s="18" t="s">
        <v>27507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27508</v>
      </c>
      <c r="H177" s="1">
        <f>+Temporalidad[[#This Row],[ID]]</f>
        <v>166</v>
      </c>
    </row>
    <row r="178" spans="1:8" x14ac:dyDescent="0.25">
      <c r="A178">
        <v>167</v>
      </c>
      <c r="B178" s="18" t="s">
        <v>27509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27510</v>
      </c>
      <c r="H178" s="1">
        <f>+Temporalidad[[#This Row],[ID]]</f>
        <v>167</v>
      </c>
    </row>
    <row r="179" spans="1:8" x14ac:dyDescent="0.25">
      <c r="A179">
        <v>168</v>
      </c>
      <c r="B179" s="18" t="s">
        <v>27511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27512</v>
      </c>
      <c r="H179" s="1">
        <f>+Temporalidad[[#This Row],[ID]]</f>
        <v>168</v>
      </c>
    </row>
    <row r="180" spans="1:8" x14ac:dyDescent="0.25">
      <c r="A180">
        <v>169</v>
      </c>
      <c r="B180" s="18" t="s">
        <v>27513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27514</v>
      </c>
      <c r="H180" s="1">
        <f>+Temporalidad[[#This Row],[ID]]</f>
        <v>169</v>
      </c>
    </row>
    <row r="181" spans="1:8" x14ac:dyDescent="0.25">
      <c r="A181">
        <v>170</v>
      </c>
      <c r="B181" s="18" t="s">
        <v>27515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27516</v>
      </c>
      <c r="H181" s="1">
        <f>+Temporalidad[[#This Row],[ID]]</f>
        <v>170</v>
      </c>
    </row>
    <row r="182" spans="1:8" x14ac:dyDescent="0.25">
      <c r="A182">
        <v>171</v>
      </c>
      <c r="B182" s="18" t="s">
        <v>27517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27518</v>
      </c>
      <c r="H182" s="1">
        <f>+Temporalidad[[#This Row],[ID]]</f>
        <v>171</v>
      </c>
    </row>
    <row r="183" spans="1:8" x14ac:dyDescent="0.25">
      <c r="A183">
        <v>172</v>
      </c>
      <c r="B183" s="18" t="s">
        <v>27519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27520</v>
      </c>
      <c r="H183" s="1">
        <f>+Temporalidad[[#This Row],[ID]]</f>
        <v>172</v>
      </c>
    </row>
    <row r="184" spans="1:8" x14ac:dyDescent="0.25">
      <c r="A184">
        <v>173</v>
      </c>
      <c r="B184" s="18" t="s">
        <v>27521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27522</v>
      </c>
      <c r="H184" s="1">
        <f>+Temporalidad[[#This Row],[ID]]</f>
        <v>173</v>
      </c>
    </row>
    <row r="185" spans="1:8" x14ac:dyDescent="0.25">
      <c r="A185">
        <v>174</v>
      </c>
      <c r="B185" s="18" t="s">
        <v>27523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27524</v>
      </c>
      <c r="H185" s="1">
        <f>+Temporalidad[[#This Row],[ID]]</f>
        <v>174</v>
      </c>
    </row>
    <row r="186" spans="1:8" x14ac:dyDescent="0.25">
      <c r="A186">
        <v>175</v>
      </c>
      <c r="B186" s="18" t="s">
        <v>27525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27526</v>
      </c>
      <c r="H186" s="1">
        <f>+Temporalidad[[#This Row],[ID]]</f>
        <v>175</v>
      </c>
    </row>
    <row r="187" spans="1:8" x14ac:dyDescent="0.25">
      <c r="A187">
        <v>176</v>
      </c>
      <c r="B187" s="18" t="s">
        <v>27527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27528</v>
      </c>
      <c r="H187" s="1">
        <f>+Temporalidad[[#This Row],[ID]]</f>
        <v>176</v>
      </c>
    </row>
    <row r="188" spans="1:8" x14ac:dyDescent="0.25">
      <c r="A188">
        <v>177</v>
      </c>
      <c r="B188" s="18" t="s">
        <v>27529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27530</v>
      </c>
      <c r="H188" s="1">
        <f>+Temporalidad[[#This Row],[ID]]</f>
        <v>177</v>
      </c>
    </row>
    <row r="189" spans="1:8" x14ac:dyDescent="0.25">
      <c r="A189">
        <v>178</v>
      </c>
      <c r="B189" s="18" t="s">
        <v>27531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27532</v>
      </c>
      <c r="H189" s="1">
        <f>+Temporalidad[[#This Row],[ID]]</f>
        <v>178</v>
      </c>
    </row>
    <row r="190" spans="1:8" x14ac:dyDescent="0.25">
      <c r="A190">
        <v>179</v>
      </c>
      <c r="B190" s="18" t="s">
        <v>27533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27534</v>
      </c>
      <c r="H190" s="1">
        <f>+Temporalidad[[#This Row],[ID]]</f>
        <v>179</v>
      </c>
    </row>
    <row r="191" spans="1:8" x14ac:dyDescent="0.25">
      <c r="A191">
        <v>180</v>
      </c>
      <c r="B191" s="18" t="s">
        <v>27535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27536</v>
      </c>
      <c r="H191" s="1">
        <f>+Temporalidad[[#This Row],[ID]]</f>
        <v>180</v>
      </c>
    </row>
    <row r="192" spans="1:8" x14ac:dyDescent="0.25">
      <c r="A192">
        <v>181</v>
      </c>
      <c r="B192" s="18" t="s">
        <v>27537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27538</v>
      </c>
      <c r="H192" s="1">
        <f>+Temporalidad[[#This Row],[ID]]</f>
        <v>181</v>
      </c>
    </row>
    <row r="193" spans="1:8" x14ac:dyDescent="0.25">
      <c r="A193">
        <v>182</v>
      </c>
      <c r="B193" s="18" t="s">
        <v>27539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27540</v>
      </c>
      <c r="H193" s="1">
        <f>+Temporalidad[[#This Row],[ID]]</f>
        <v>182</v>
      </c>
    </row>
    <row r="194" spans="1:8" x14ac:dyDescent="0.25">
      <c r="A194">
        <v>183</v>
      </c>
      <c r="B194" s="18" t="s">
        <v>27541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27542</v>
      </c>
      <c r="H194" s="1">
        <f>+Temporalidad[[#This Row],[ID]]</f>
        <v>183</v>
      </c>
    </row>
    <row r="195" spans="1:8" x14ac:dyDescent="0.25">
      <c r="A195">
        <v>184</v>
      </c>
      <c r="B195" s="18" t="s">
        <v>27543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27544</v>
      </c>
      <c r="H195" s="1">
        <f>+Temporalidad[[#This Row],[ID]]</f>
        <v>184</v>
      </c>
    </row>
    <row r="196" spans="1:8" x14ac:dyDescent="0.25">
      <c r="A196">
        <v>185</v>
      </c>
      <c r="B196" s="18" t="s">
        <v>27545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27546</v>
      </c>
      <c r="H196" s="1">
        <f>+Temporalidad[[#This Row],[ID]]</f>
        <v>185</v>
      </c>
    </row>
    <row r="197" spans="1:8" x14ac:dyDescent="0.25">
      <c r="A197">
        <v>186</v>
      </c>
      <c r="B197" s="18" t="s">
        <v>27547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27548</v>
      </c>
      <c r="H197" s="1">
        <f>+Temporalidad[[#This Row],[ID]]</f>
        <v>186</v>
      </c>
    </row>
    <row r="198" spans="1:8" x14ac:dyDescent="0.25">
      <c r="A198">
        <v>187</v>
      </c>
      <c r="B198" s="18" t="s">
        <v>27549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27550</v>
      </c>
      <c r="H198" s="1">
        <f>+Temporalidad[[#This Row],[ID]]</f>
        <v>187</v>
      </c>
    </row>
    <row r="199" spans="1:8" x14ac:dyDescent="0.25">
      <c r="A199">
        <v>188</v>
      </c>
      <c r="B199" s="18" t="s">
        <v>27551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27552</v>
      </c>
      <c r="H199" s="1">
        <f>+Temporalidad[[#This Row],[ID]]</f>
        <v>188</v>
      </c>
    </row>
    <row r="200" spans="1:8" x14ac:dyDescent="0.25">
      <c r="A200">
        <v>189</v>
      </c>
      <c r="B200" s="18" t="s">
        <v>27553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27554</v>
      </c>
      <c r="H200" s="1">
        <f>+Temporalidad[[#This Row],[ID]]</f>
        <v>189</v>
      </c>
    </row>
    <row r="201" spans="1:8" x14ac:dyDescent="0.25">
      <c r="A201">
        <v>190</v>
      </c>
      <c r="B201" s="18" t="s">
        <v>27555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27556</v>
      </c>
      <c r="H201" s="1">
        <f>+Temporalidad[[#This Row],[ID]]</f>
        <v>190</v>
      </c>
    </row>
    <row r="202" spans="1:8" x14ac:dyDescent="0.25">
      <c r="A202">
        <v>191</v>
      </c>
      <c r="B202" s="18" t="s">
        <v>27557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27558</v>
      </c>
      <c r="H202" s="1">
        <f>+Temporalidad[[#This Row],[ID]]</f>
        <v>191</v>
      </c>
    </row>
    <row r="203" spans="1:8" x14ac:dyDescent="0.25">
      <c r="A203">
        <v>192</v>
      </c>
      <c r="B203" s="18" t="s">
        <v>27559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27560</v>
      </c>
      <c r="H203" s="1">
        <f>+Temporalidad[[#This Row],[ID]]</f>
        <v>192</v>
      </c>
    </row>
    <row r="204" spans="1:8" x14ac:dyDescent="0.25">
      <c r="A204">
        <v>193</v>
      </c>
      <c r="B204" s="18" t="s">
        <v>27561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27562</v>
      </c>
      <c r="H204" s="1">
        <f>+Temporalidad[[#This Row],[ID]]</f>
        <v>193</v>
      </c>
    </row>
    <row r="205" spans="1:8" x14ac:dyDescent="0.25">
      <c r="A205">
        <v>194</v>
      </c>
      <c r="B205" s="18" t="s">
        <v>27563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27564</v>
      </c>
      <c r="H205" s="1">
        <f>+Temporalidad[[#This Row],[ID]]</f>
        <v>194</v>
      </c>
    </row>
    <row r="206" spans="1:8" x14ac:dyDescent="0.25">
      <c r="A206">
        <v>195</v>
      </c>
      <c r="B206" s="18" t="s">
        <v>27565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27566</v>
      </c>
      <c r="H206" s="1">
        <f>+Temporalidad[[#This Row],[ID]]</f>
        <v>195</v>
      </c>
    </row>
    <row r="207" spans="1:8" x14ac:dyDescent="0.25">
      <c r="A207">
        <v>196</v>
      </c>
      <c r="B207" s="18" t="s">
        <v>27567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27568</v>
      </c>
      <c r="H207" s="1">
        <f>+Temporalidad[[#This Row],[ID]]</f>
        <v>196</v>
      </c>
    </row>
    <row r="208" spans="1:8" x14ac:dyDescent="0.25">
      <c r="A208">
        <v>197</v>
      </c>
      <c r="B208" s="18" t="s">
        <v>27569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27570</v>
      </c>
      <c r="H208" s="1">
        <f>+Temporalidad[[#This Row],[ID]]</f>
        <v>197</v>
      </c>
    </row>
    <row r="209" spans="1:8" x14ac:dyDescent="0.25">
      <c r="A209">
        <v>198</v>
      </c>
      <c r="B209" s="18" t="s">
        <v>27571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27572</v>
      </c>
      <c r="H209" s="1">
        <f>+Temporalidad[[#This Row],[ID]]</f>
        <v>198</v>
      </c>
    </row>
    <row r="210" spans="1:8" x14ac:dyDescent="0.25">
      <c r="A210">
        <v>199</v>
      </c>
      <c r="B210" s="18" t="s">
        <v>27573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27574</v>
      </c>
      <c r="H210" s="1">
        <f>+Temporalidad[[#This Row],[ID]]</f>
        <v>199</v>
      </c>
    </row>
    <row r="211" spans="1:8" x14ac:dyDescent="0.25">
      <c r="A211">
        <v>200</v>
      </c>
      <c r="B211" s="18" t="s">
        <v>27575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27576</v>
      </c>
      <c r="H211" s="1">
        <f>+Temporalidad[[#This Row],[ID]]</f>
        <v>200</v>
      </c>
    </row>
    <row r="212" spans="1:8" x14ac:dyDescent="0.25">
      <c r="A212">
        <v>201</v>
      </c>
      <c r="B212" s="18" t="s">
        <v>27577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27578</v>
      </c>
      <c r="H212" s="1">
        <f>+Temporalidad[[#This Row],[ID]]</f>
        <v>201</v>
      </c>
    </row>
    <row r="213" spans="1:8" x14ac:dyDescent="0.25">
      <c r="A213">
        <v>202</v>
      </c>
      <c r="B213" s="18" t="s">
        <v>27579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27580</v>
      </c>
      <c r="H213" s="1">
        <f>+Temporalidad[[#This Row],[ID]]</f>
        <v>202</v>
      </c>
    </row>
    <row r="214" spans="1:8" x14ac:dyDescent="0.25">
      <c r="A214">
        <v>203</v>
      </c>
      <c r="B214" s="18" t="s">
        <v>27581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27582</v>
      </c>
      <c r="H214" s="1">
        <f>+Temporalidad[[#This Row],[ID]]</f>
        <v>203</v>
      </c>
    </row>
    <row r="215" spans="1:8" x14ac:dyDescent="0.25">
      <c r="A215">
        <v>204</v>
      </c>
      <c r="B215" s="18" t="s">
        <v>27583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27584</v>
      </c>
      <c r="H215" s="1">
        <f>+Temporalidad[[#This Row],[ID]]</f>
        <v>204</v>
      </c>
    </row>
    <row r="216" spans="1:8" x14ac:dyDescent="0.25">
      <c r="A216">
        <v>205</v>
      </c>
      <c r="B216" s="18" t="s">
        <v>27585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27586</v>
      </c>
      <c r="H216" s="1">
        <f>+Temporalidad[[#This Row],[ID]]</f>
        <v>205</v>
      </c>
    </row>
    <row r="217" spans="1:8" x14ac:dyDescent="0.25">
      <c r="A217">
        <v>206</v>
      </c>
      <c r="B217" s="18" t="s">
        <v>27587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27588</v>
      </c>
      <c r="H217" s="1">
        <f>+Temporalidad[[#This Row],[ID]]</f>
        <v>206</v>
      </c>
    </row>
    <row r="218" spans="1:8" x14ac:dyDescent="0.25">
      <c r="A218">
        <v>207</v>
      </c>
      <c r="B218" s="18" t="s">
        <v>27589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27590</v>
      </c>
      <c r="H218" s="1">
        <f>+Temporalidad[[#This Row],[ID]]</f>
        <v>207</v>
      </c>
    </row>
    <row r="219" spans="1:8" x14ac:dyDescent="0.25">
      <c r="A219">
        <v>208</v>
      </c>
      <c r="B219" s="18" t="s">
        <v>27591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27592</v>
      </c>
      <c r="H219" s="1">
        <f>+Temporalidad[[#This Row],[ID]]</f>
        <v>208</v>
      </c>
    </row>
    <row r="220" spans="1:8" x14ac:dyDescent="0.25">
      <c r="A220">
        <v>209</v>
      </c>
      <c r="B220" s="18" t="s">
        <v>27593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27594</v>
      </c>
      <c r="H220" s="1">
        <f>+Temporalidad[[#This Row],[ID]]</f>
        <v>209</v>
      </c>
    </row>
    <row r="221" spans="1:8" x14ac:dyDescent="0.25">
      <c r="A221">
        <v>210</v>
      </c>
      <c r="B221" s="18" t="s">
        <v>27595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27596</v>
      </c>
      <c r="H221" s="1">
        <f>+Temporalidad[[#This Row],[ID]]</f>
        <v>210</v>
      </c>
    </row>
    <row r="222" spans="1:8" x14ac:dyDescent="0.25">
      <c r="A222">
        <v>211</v>
      </c>
      <c r="B222" s="18" t="s">
        <v>27597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27598</v>
      </c>
      <c r="H222" s="1">
        <f>+Temporalidad[[#This Row],[ID]]</f>
        <v>211</v>
      </c>
    </row>
    <row r="223" spans="1:8" x14ac:dyDescent="0.25">
      <c r="A223">
        <v>212</v>
      </c>
      <c r="B223" s="18" t="s">
        <v>27599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27600</v>
      </c>
      <c r="H223" s="1">
        <f>+Temporalidad[[#This Row],[ID]]</f>
        <v>212</v>
      </c>
    </row>
    <row r="224" spans="1:8" x14ac:dyDescent="0.25">
      <c r="A224">
        <v>213</v>
      </c>
      <c r="B224" s="18" t="s">
        <v>27601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27602</v>
      </c>
      <c r="H224" s="1">
        <f>+Temporalidad[[#This Row],[ID]]</f>
        <v>213</v>
      </c>
    </row>
    <row r="225" spans="1:8" x14ac:dyDescent="0.25">
      <c r="A225">
        <v>214</v>
      </c>
      <c r="B225" s="18" t="s">
        <v>27603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27604</v>
      </c>
      <c r="H225" s="1">
        <f>+Temporalidad[[#This Row],[ID]]</f>
        <v>214</v>
      </c>
    </row>
    <row r="226" spans="1:8" x14ac:dyDescent="0.25">
      <c r="A226">
        <v>215</v>
      </c>
      <c r="B226" s="18" t="s">
        <v>27605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27606</v>
      </c>
      <c r="H226" s="1">
        <f>+Temporalidad[[#This Row],[ID]]</f>
        <v>215</v>
      </c>
    </row>
    <row r="227" spans="1:8" x14ac:dyDescent="0.25">
      <c r="A227">
        <v>216</v>
      </c>
      <c r="B227" s="18" t="s">
        <v>27607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27608</v>
      </c>
      <c r="H227" s="1">
        <f>+Temporalidad[[#This Row],[ID]]</f>
        <v>216</v>
      </c>
    </row>
    <row r="228" spans="1:8" x14ac:dyDescent="0.25">
      <c r="A228">
        <v>217</v>
      </c>
      <c r="B228" s="18" t="s">
        <v>27609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27610</v>
      </c>
      <c r="H228" s="1">
        <f>+Temporalidad[[#This Row],[ID]]</f>
        <v>217</v>
      </c>
    </row>
    <row r="229" spans="1:8" x14ac:dyDescent="0.25">
      <c r="A229">
        <v>218</v>
      </c>
      <c r="B229" s="18" t="s">
        <v>27611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27612</v>
      </c>
      <c r="H229" s="1">
        <f>+Temporalidad[[#This Row],[ID]]</f>
        <v>218</v>
      </c>
    </row>
    <row r="230" spans="1:8" x14ac:dyDescent="0.25">
      <c r="A230">
        <v>219</v>
      </c>
      <c r="B230" s="18" t="s">
        <v>27613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27614</v>
      </c>
      <c r="H230" s="1">
        <f>+Temporalidad[[#This Row],[ID]]</f>
        <v>219</v>
      </c>
    </row>
    <row r="231" spans="1:8" x14ac:dyDescent="0.25">
      <c r="A231">
        <v>220</v>
      </c>
      <c r="B231" s="18" t="s">
        <v>27615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27616</v>
      </c>
      <c r="H231" s="1">
        <f>+Temporalidad[[#This Row],[ID]]</f>
        <v>220</v>
      </c>
    </row>
    <row r="232" spans="1:8" x14ac:dyDescent="0.25">
      <c r="A232">
        <v>221</v>
      </c>
      <c r="B232" s="18" t="s">
        <v>27617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27618</v>
      </c>
      <c r="H232" s="1">
        <f>+Temporalidad[[#This Row],[ID]]</f>
        <v>221</v>
      </c>
    </row>
    <row r="233" spans="1:8" x14ac:dyDescent="0.25">
      <c r="A233">
        <v>222</v>
      </c>
      <c r="B233" s="18" t="s">
        <v>27619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27620</v>
      </c>
      <c r="H233" s="1">
        <f>+Temporalidad[[#This Row],[ID]]</f>
        <v>222</v>
      </c>
    </row>
    <row r="234" spans="1:8" x14ac:dyDescent="0.25">
      <c r="A234">
        <v>223</v>
      </c>
      <c r="B234" s="18" t="s">
        <v>27621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27622</v>
      </c>
      <c r="H234" s="1">
        <f>+Temporalidad[[#This Row],[ID]]</f>
        <v>223</v>
      </c>
    </row>
    <row r="235" spans="1:8" x14ac:dyDescent="0.25">
      <c r="A235">
        <v>224</v>
      </c>
      <c r="B235" s="18" t="s">
        <v>27623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27624</v>
      </c>
      <c r="H235" s="1">
        <f>+Temporalidad[[#This Row],[ID]]</f>
        <v>224</v>
      </c>
    </row>
    <row r="236" spans="1:8" x14ac:dyDescent="0.25">
      <c r="A236">
        <v>225</v>
      </c>
      <c r="B236" s="18" t="s">
        <v>27625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27626</v>
      </c>
      <c r="H236" s="1">
        <f>+Temporalidad[[#This Row],[ID]]</f>
        <v>225</v>
      </c>
    </row>
    <row r="237" spans="1:8" x14ac:dyDescent="0.25">
      <c r="A237">
        <v>226</v>
      </c>
      <c r="B237" s="18" t="s">
        <v>27627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27628</v>
      </c>
      <c r="H237" s="1">
        <f>+Temporalidad[[#This Row],[ID]]</f>
        <v>226</v>
      </c>
    </row>
    <row r="238" spans="1:8" x14ac:dyDescent="0.25">
      <c r="A238">
        <v>227</v>
      </c>
      <c r="B238" s="18" t="s">
        <v>27629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27630</v>
      </c>
      <c r="H238" s="1">
        <f>+Temporalidad[[#This Row],[ID]]</f>
        <v>227</v>
      </c>
    </row>
    <row r="239" spans="1:8" x14ac:dyDescent="0.25">
      <c r="A239">
        <v>228</v>
      </c>
      <c r="B239" s="18" t="s">
        <v>27631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27632</v>
      </c>
      <c r="H239" s="1">
        <f>+Temporalidad[[#This Row],[ID]]</f>
        <v>228</v>
      </c>
    </row>
    <row r="240" spans="1:8" x14ac:dyDescent="0.25">
      <c r="A240">
        <v>229</v>
      </c>
      <c r="B240" s="18" t="s">
        <v>27633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27634</v>
      </c>
      <c r="H240" s="1">
        <f>+Temporalidad[[#This Row],[ID]]</f>
        <v>229</v>
      </c>
    </row>
    <row r="241" spans="1:8" x14ac:dyDescent="0.25">
      <c r="A241">
        <v>230</v>
      </c>
      <c r="B241" s="18" t="s">
        <v>27635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27636</v>
      </c>
      <c r="H241" s="1">
        <f>+Temporalidad[[#This Row],[ID]]</f>
        <v>230</v>
      </c>
    </row>
    <row r="242" spans="1:8" x14ac:dyDescent="0.25">
      <c r="A242">
        <v>231</v>
      </c>
      <c r="B242" s="18" t="s">
        <v>27637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27638</v>
      </c>
      <c r="H242" s="1">
        <f>+Temporalidad[[#This Row],[ID]]</f>
        <v>231</v>
      </c>
    </row>
    <row r="243" spans="1:8" x14ac:dyDescent="0.25">
      <c r="A243">
        <v>232</v>
      </c>
      <c r="B243" s="18" t="s">
        <v>27639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27640</v>
      </c>
      <c r="H243" s="1">
        <f>+Temporalidad[[#This Row],[ID]]</f>
        <v>232</v>
      </c>
    </row>
    <row r="244" spans="1:8" x14ac:dyDescent="0.25">
      <c r="A244">
        <v>233</v>
      </c>
      <c r="B244" s="18" t="s">
        <v>27641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27642</v>
      </c>
      <c r="H244" s="1">
        <f>+Temporalidad[[#This Row],[ID]]</f>
        <v>233</v>
      </c>
    </row>
    <row r="245" spans="1:8" x14ac:dyDescent="0.25">
      <c r="A245">
        <v>234</v>
      </c>
      <c r="B245" s="18" t="s">
        <v>27643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27644</v>
      </c>
      <c r="H245" s="1">
        <f>+Temporalidad[[#This Row],[ID]]</f>
        <v>234</v>
      </c>
    </row>
    <row r="246" spans="1:8" x14ac:dyDescent="0.25">
      <c r="A246">
        <v>235</v>
      </c>
      <c r="B246" s="18" t="s">
        <v>27645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27646</v>
      </c>
      <c r="H246" s="1">
        <f>+Temporalidad[[#This Row],[ID]]</f>
        <v>235</v>
      </c>
    </row>
    <row r="247" spans="1:8" x14ac:dyDescent="0.25">
      <c r="A247">
        <v>236</v>
      </c>
      <c r="B247" s="18" t="s">
        <v>27647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27648</v>
      </c>
      <c r="H247" s="1">
        <f>+Temporalidad[[#This Row],[ID]]</f>
        <v>236</v>
      </c>
    </row>
    <row r="248" spans="1:8" x14ac:dyDescent="0.25">
      <c r="A248">
        <v>237</v>
      </c>
      <c r="B248" s="18" t="s">
        <v>27649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27650</v>
      </c>
      <c r="H248" s="1">
        <f>+Temporalidad[[#This Row],[ID]]</f>
        <v>237</v>
      </c>
    </row>
    <row r="249" spans="1:8" x14ac:dyDescent="0.25">
      <c r="A249">
        <v>238</v>
      </c>
      <c r="B249" s="18" t="s">
        <v>27651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27652</v>
      </c>
      <c r="H249" s="1">
        <f>+Temporalidad[[#This Row],[ID]]</f>
        <v>238</v>
      </c>
    </row>
    <row r="250" spans="1:8" x14ac:dyDescent="0.25">
      <c r="A250">
        <v>239</v>
      </c>
      <c r="B250" s="18" t="s">
        <v>27653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27654</v>
      </c>
      <c r="H250" s="1">
        <f>+Temporalidad[[#This Row],[ID]]</f>
        <v>239</v>
      </c>
    </row>
    <row r="251" spans="1:8" x14ac:dyDescent="0.25">
      <c r="A251">
        <v>240</v>
      </c>
      <c r="B251" s="18" t="s">
        <v>27655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27656</v>
      </c>
      <c r="H251" s="1">
        <f>+Temporalidad[[#This Row],[ID]]</f>
        <v>240</v>
      </c>
    </row>
    <row r="252" spans="1:8" x14ac:dyDescent="0.25">
      <c r="A252">
        <v>241</v>
      </c>
      <c r="B252" s="18" t="s">
        <v>27657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27658</v>
      </c>
      <c r="H252" s="1">
        <f>+Temporalidad[[#This Row],[ID]]</f>
        <v>241</v>
      </c>
    </row>
    <row r="253" spans="1:8" x14ac:dyDescent="0.25">
      <c r="A253">
        <v>242</v>
      </c>
      <c r="B253" s="18" t="s">
        <v>27659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27660</v>
      </c>
      <c r="H253" s="1">
        <f>+Temporalidad[[#This Row],[ID]]</f>
        <v>242</v>
      </c>
    </row>
    <row r="254" spans="1:8" x14ac:dyDescent="0.25">
      <c r="A254">
        <v>243</v>
      </c>
      <c r="B254" s="18" t="s">
        <v>27661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27662</v>
      </c>
      <c r="H254" s="1">
        <f>+Temporalidad[[#This Row],[ID]]</f>
        <v>243</v>
      </c>
    </row>
    <row r="255" spans="1:8" x14ac:dyDescent="0.25">
      <c r="A255">
        <v>244</v>
      </c>
      <c r="B255" s="18" t="s">
        <v>27663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27664</v>
      </c>
      <c r="H255" s="1">
        <f>+Temporalidad[[#This Row],[ID]]</f>
        <v>244</v>
      </c>
    </row>
    <row r="256" spans="1:8" x14ac:dyDescent="0.25">
      <c r="A256">
        <v>245</v>
      </c>
      <c r="B256" s="18" t="s">
        <v>27665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27666</v>
      </c>
      <c r="H256" s="1">
        <f>+Temporalidad[[#This Row],[ID]]</f>
        <v>245</v>
      </c>
    </row>
    <row r="257" spans="1:8" x14ac:dyDescent="0.25">
      <c r="A257">
        <v>246</v>
      </c>
      <c r="B257" s="18" t="s">
        <v>27667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27668</v>
      </c>
      <c r="H257" s="1">
        <f>+Temporalidad[[#This Row],[ID]]</f>
        <v>246</v>
      </c>
    </row>
    <row r="258" spans="1:8" x14ac:dyDescent="0.25">
      <c r="A258">
        <v>247</v>
      </c>
      <c r="B258" s="18" t="s">
        <v>27669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27670</v>
      </c>
      <c r="H258" s="1">
        <f>+Temporalidad[[#This Row],[ID]]</f>
        <v>247</v>
      </c>
    </row>
    <row r="259" spans="1:8" x14ac:dyDescent="0.25">
      <c r="A259">
        <v>248</v>
      </c>
      <c r="B259" s="18" t="s">
        <v>27671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27672</v>
      </c>
      <c r="H259" s="1">
        <f>+Temporalidad[[#This Row],[ID]]</f>
        <v>248</v>
      </c>
    </row>
    <row r="260" spans="1:8" x14ac:dyDescent="0.25">
      <c r="A260">
        <v>249</v>
      </c>
      <c r="B260" s="18" t="s">
        <v>27673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27674</v>
      </c>
      <c r="H260" s="1">
        <f>+Temporalidad[[#This Row],[ID]]</f>
        <v>249</v>
      </c>
    </row>
    <row r="261" spans="1:8" x14ac:dyDescent="0.25">
      <c r="A261">
        <v>250</v>
      </c>
      <c r="B261" s="18" t="s">
        <v>27675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27676</v>
      </c>
      <c r="H261" s="1">
        <f>+Temporalidad[[#This Row],[ID]]</f>
        <v>250</v>
      </c>
    </row>
    <row r="262" spans="1:8" x14ac:dyDescent="0.25">
      <c r="A262">
        <v>251</v>
      </c>
      <c r="B262" s="18" t="s">
        <v>27677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27678</v>
      </c>
      <c r="H262" s="1">
        <f>+Temporalidad[[#This Row],[ID]]</f>
        <v>251</v>
      </c>
    </row>
    <row r="263" spans="1:8" x14ac:dyDescent="0.25">
      <c r="A263">
        <v>252</v>
      </c>
      <c r="B263" s="18" t="s">
        <v>27679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27680</v>
      </c>
      <c r="H263" s="1">
        <f>+Temporalidad[[#This Row],[ID]]</f>
        <v>252</v>
      </c>
    </row>
    <row r="264" spans="1:8" x14ac:dyDescent="0.25">
      <c r="A264">
        <v>253</v>
      </c>
      <c r="B264" s="18" t="s">
        <v>27681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27682</v>
      </c>
      <c r="H264" s="1">
        <f>+Temporalidad[[#This Row],[ID]]</f>
        <v>253</v>
      </c>
    </row>
    <row r="265" spans="1:8" x14ac:dyDescent="0.25">
      <c r="A265">
        <v>254</v>
      </c>
      <c r="B265" s="18" t="s">
        <v>27683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27684</v>
      </c>
      <c r="H265" s="1">
        <f>+Temporalidad[[#This Row],[ID]]</f>
        <v>254</v>
      </c>
    </row>
    <row r="266" spans="1:8" x14ac:dyDescent="0.25">
      <c r="A266">
        <v>255</v>
      </c>
      <c r="B266" s="18" t="s">
        <v>27685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27686</v>
      </c>
      <c r="H266" s="1">
        <f>+Temporalidad[[#This Row],[ID]]</f>
        <v>255</v>
      </c>
    </row>
    <row r="267" spans="1:8" x14ac:dyDescent="0.25">
      <c r="A267">
        <v>256</v>
      </c>
      <c r="B267" s="18" t="s">
        <v>27687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27688</v>
      </c>
      <c r="H267" s="1">
        <f>+Temporalidad[[#This Row],[ID]]</f>
        <v>256</v>
      </c>
    </row>
    <row r="268" spans="1:8" x14ac:dyDescent="0.25">
      <c r="A268">
        <v>257</v>
      </c>
      <c r="B268" s="18" t="s">
        <v>27689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27690</v>
      </c>
      <c r="H268" s="1">
        <f>+Temporalidad[[#This Row],[ID]]</f>
        <v>257</v>
      </c>
    </row>
    <row r="269" spans="1:8" x14ac:dyDescent="0.25">
      <c r="A269">
        <v>258</v>
      </c>
      <c r="B269" s="18" t="s">
        <v>27691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27692</v>
      </c>
      <c r="H269" s="1">
        <f>+Temporalidad[[#This Row],[ID]]</f>
        <v>258</v>
      </c>
    </row>
    <row r="270" spans="1:8" x14ac:dyDescent="0.25">
      <c r="A270">
        <v>259</v>
      </c>
      <c r="B270" s="18" t="s">
        <v>27693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27694</v>
      </c>
      <c r="H270" s="1">
        <f>+Temporalidad[[#This Row],[ID]]</f>
        <v>259</v>
      </c>
    </row>
    <row r="271" spans="1:8" x14ac:dyDescent="0.25">
      <c r="A271">
        <v>260</v>
      </c>
      <c r="B271" s="18" t="s">
        <v>27695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27696</v>
      </c>
      <c r="H271" s="1">
        <f>+Temporalidad[[#This Row],[ID]]</f>
        <v>260</v>
      </c>
    </row>
    <row r="272" spans="1:8" x14ac:dyDescent="0.25">
      <c r="A272">
        <v>261</v>
      </c>
      <c r="B272" s="18" t="s">
        <v>27697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27698</v>
      </c>
      <c r="H272" s="1">
        <f>+Temporalidad[[#This Row],[ID]]</f>
        <v>261</v>
      </c>
    </row>
    <row r="273" spans="1:8" x14ac:dyDescent="0.25">
      <c r="A273">
        <v>262</v>
      </c>
      <c r="B273" s="18" t="s">
        <v>27699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27700</v>
      </c>
      <c r="H273" s="1">
        <f>+Temporalidad[[#This Row],[ID]]</f>
        <v>262</v>
      </c>
    </row>
    <row r="274" spans="1:8" x14ac:dyDescent="0.25">
      <c r="A274">
        <v>263</v>
      </c>
      <c r="B274" s="18" t="s">
        <v>27701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27702</v>
      </c>
      <c r="H274" s="1">
        <f>+Temporalidad[[#This Row],[ID]]</f>
        <v>263</v>
      </c>
    </row>
    <row r="275" spans="1:8" x14ac:dyDescent="0.25">
      <c r="A275">
        <v>264</v>
      </c>
      <c r="B275" s="18" t="s">
        <v>27703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27704</v>
      </c>
      <c r="H275" s="1">
        <f>+Temporalidad[[#This Row],[ID]]</f>
        <v>264</v>
      </c>
    </row>
    <row r="276" spans="1:8" x14ac:dyDescent="0.25">
      <c r="A276">
        <v>265</v>
      </c>
      <c r="B276" s="18" t="s">
        <v>27705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27706</v>
      </c>
      <c r="H276" s="1">
        <f>+Temporalidad[[#This Row],[ID]]</f>
        <v>265</v>
      </c>
    </row>
    <row r="277" spans="1:8" x14ac:dyDescent="0.25">
      <c r="A277">
        <v>266</v>
      </c>
      <c r="B277" s="18" t="s">
        <v>27707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27708</v>
      </c>
      <c r="H277" s="1">
        <f>+Temporalidad[[#This Row],[ID]]</f>
        <v>266</v>
      </c>
    </row>
    <row r="278" spans="1:8" x14ac:dyDescent="0.25">
      <c r="A278">
        <v>267</v>
      </c>
      <c r="B278" s="18" t="s">
        <v>27709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27710</v>
      </c>
      <c r="H278" s="1">
        <f>+Temporalidad[[#This Row],[ID]]</f>
        <v>267</v>
      </c>
    </row>
    <row r="279" spans="1:8" x14ac:dyDescent="0.25">
      <c r="A279">
        <v>268</v>
      </c>
      <c r="B279" s="18" t="s">
        <v>27711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27712</v>
      </c>
      <c r="H279" s="1">
        <f>+Temporalidad[[#This Row],[ID]]</f>
        <v>268</v>
      </c>
    </row>
    <row r="280" spans="1:8" x14ac:dyDescent="0.25">
      <c r="A280">
        <v>269</v>
      </c>
      <c r="B280" s="18" t="s">
        <v>27713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27714</v>
      </c>
      <c r="H280" s="1">
        <f>+Temporalidad[[#This Row],[ID]]</f>
        <v>269</v>
      </c>
    </row>
    <row r="281" spans="1:8" x14ac:dyDescent="0.25">
      <c r="A281">
        <v>270</v>
      </c>
      <c r="B281" s="18" t="s">
        <v>27715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27716</v>
      </c>
      <c r="H281" s="1">
        <f>+Temporalidad[[#This Row],[ID]]</f>
        <v>270</v>
      </c>
    </row>
    <row r="282" spans="1:8" x14ac:dyDescent="0.25">
      <c r="A282">
        <v>271</v>
      </c>
      <c r="B282" s="18" t="s">
        <v>27717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27718</v>
      </c>
      <c r="H282" s="1">
        <f>+Temporalidad[[#This Row],[ID]]</f>
        <v>271</v>
      </c>
    </row>
    <row r="283" spans="1:8" x14ac:dyDescent="0.25">
      <c r="A283">
        <v>272</v>
      </c>
      <c r="B283" s="18" t="s">
        <v>27719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27720</v>
      </c>
      <c r="H283" s="1">
        <f>+Temporalidad[[#This Row],[ID]]</f>
        <v>272</v>
      </c>
    </row>
    <row r="284" spans="1:8" x14ac:dyDescent="0.25">
      <c r="A284">
        <v>273</v>
      </c>
      <c r="B284" s="18" t="s">
        <v>27721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27722</v>
      </c>
      <c r="H284" s="1">
        <f>+Temporalidad[[#This Row],[ID]]</f>
        <v>273</v>
      </c>
    </row>
    <row r="285" spans="1:8" x14ac:dyDescent="0.25">
      <c r="A285">
        <v>274</v>
      </c>
      <c r="B285" s="18" t="s">
        <v>27723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27724</v>
      </c>
      <c r="H285" s="1">
        <f>+Temporalidad[[#This Row],[ID]]</f>
        <v>274</v>
      </c>
    </row>
    <row r="286" spans="1:8" x14ac:dyDescent="0.25">
      <c r="A286">
        <v>275</v>
      </c>
      <c r="B286" s="18" t="s">
        <v>27725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27726</v>
      </c>
      <c r="H286" s="1">
        <f>+Temporalidad[[#This Row],[ID]]</f>
        <v>275</v>
      </c>
    </row>
    <row r="287" spans="1:8" x14ac:dyDescent="0.25">
      <c r="A287">
        <v>276</v>
      </c>
      <c r="B287" s="18" t="s">
        <v>27727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27728</v>
      </c>
      <c r="H287" s="1">
        <f>+Temporalidad[[#This Row],[ID]]</f>
        <v>276</v>
      </c>
    </row>
    <row r="288" spans="1:8" x14ac:dyDescent="0.25">
      <c r="A288">
        <v>277</v>
      </c>
      <c r="B288" s="18" t="s">
        <v>27729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27730</v>
      </c>
      <c r="H288" s="1">
        <f>+Temporalidad[[#This Row],[ID]]</f>
        <v>277</v>
      </c>
    </row>
    <row r="289" spans="1:8" x14ac:dyDescent="0.25">
      <c r="A289">
        <v>278</v>
      </c>
      <c r="B289" s="18" t="s">
        <v>27731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27732</v>
      </c>
      <c r="H289" s="1">
        <f>+Temporalidad[[#This Row],[ID]]</f>
        <v>278</v>
      </c>
    </row>
    <row r="290" spans="1:8" x14ac:dyDescent="0.25">
      <c r="A290">
        <v>279</v>
      </c>
      <c r="B290" s="18" t="s">
        <v>27733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27734</v>
      </c>
      <c r="H290" s="1">
        <f>+Temporalidad[[#This Row],[ID]]</f>
        <v>279</v>
      </c>
    </row>
    <row r="291" spans="1:8" x14ac:dyDescent="0.25">
      <c r="A291">
        <v>280</v>
      </c>
      <c r="B291" s="18" t="s">
        <v>27735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27736</v>
      </c>
      <c r="H291" s="1">
        <f>+Temporalidad[[#This Row],[ID]]</f>
        <v>280</v>
      </c>
    </row>
    <row r="292" spans="1:8" x14ac:dyDescent="0.25">
      <c r="A292">
        <v>281</v>
      </c>
      <c r="B292" s="18" t="s">
        <v>27737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27738</v>
      </c>
      <c r="H292" s="1">
        <f>+Temporalidad[[#This Row],[ID]]</f>
        <v>281</v>
      </c>
    </row>
    <row r="293" spans="1:8" x14ac:dyDescent="0.25">
      <c r="A293">
        <v>282</v>
      </c>
      <c r="B293" s="18" t="s">
        <v>27739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27740</v>
      </c>
      <c r="H293" s="1">
        <f>+Temporalidad[[#This Row],[ID]]</f>
        <v>282</v>
      </c>
    </row>
    <row r="294" spans="1:8" x14ac:dyDescent="0.25">
      <c r="A294">
        <v>283</v>
      </c>
      <c r="B294" s="18" t="s">
        <v>27741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27742</v>
      </c>
      <c r="H294" s="1">
        <f>+Temporalidad[[#This Row],[ID]]</f>
        <v>283</v>
      </c>
    </row>
    <row r="295" spans="1:8" x14ac:dyDescent="0.25">
      <c r="A295">
        <v>284</v>
      </c>
      <c r="B295" s="18" t="s">
        <v>27743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27744</v>
      </c>
      <c r="H295" s="1">
        <f>+Temporalidad[[#This Row],[ID]]</f>
        <v>284</v>
      </c>
    </row>
    <row r="296" spans="1:8" x14ac:dyDescent="0.25">
      <c r="A296">
        <v>285</v>
      </c>
      <c r="B296" s="18" t="s">
        <v>27745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27746</v>
      </c>
      <c r="H296" s="1">
        <f>+Temporalidad[[#This Row],[ID]]</f>
        <v>285</v>
      </c>
    </row>
    <row r="297" spans="1:8" x14ac:dyDescent="0.25">
      <c r="A297">
        <v>286</v>
      </c>
      <c r="B297" s="18" t="s">
        <v>27747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27748</v>
      </c>
      <c r="H297" s="1">
        <f>+Temporalidad[[#This Row],[ID]]</f>
        <v>286</v>
      </c>
    </row>
    <row r="298" spans="1:8" x14ac:dyDescent="0.25">
      <c r="A298">
        <v>287</v>
      </c>
      <c r="B298" s="18" t="s">
        <v>27749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27750</v>
      </c>
      <c r="H298" s="1">
        <f>+Temporalidad[[#This Row],[ID]]</f>
        <v>287</v>
      </c>
    </row>
    <row r="299" spans="1:8" x14ac:dyDescent="0.25">
      <c r="A299">
        <v>288</v>
      </c>
      <c r="B299" s="18" t="s">
        <v>27751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27752</v>
      </c>
      <c r="H299" s="1">
        <f>+Temporalidad[[#This Row],[ID]]</f>
        <v>288</v>
      </c>
    </row>
    <row r="300" spans="1:8" x14ac:dyDescent="0.25">
      <c r="A300">
        <v>289</v>
      </c>
      <c r="B300" s="18" t="s">
        <v>27753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27754</v>
      </c>
      <c r="H300" s="1">
        <f>+Temporalidad[[#This Row],[ID]]</f>
        <v>289</v>
      </c>
    </row>
    <row r="301" spans="1:8" x14ac:dyDescent="0.25">
      <c r="A301">
        <v>290</v>
      </c>
      <c r="B301" s="18" t="s">
        <v>27755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27756</v>
      </c>
      <c r="H301" s="1">
        <f>+Temporalidad[[#This Row],[ID]]</f>
        <v>290</v>
      </c>
    </row>
    <row r="302" spans="1:8" x14ac:dyDescent="0.25">
      <c r="A302">
        <v>291</v>
      </c>
      <c r="B302" s="18" t="s">
        <v>27757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27758</v>
      </c>
      <c r="H302" s="1">
        <f>+Temporalidad[[#This Row],[ID]]</f>
        <v>291</v>
      </c>
    </row>
    <row r="303" spans="1:8" x14ac:dyDescent="0.25">
      <c r="A303">
        <v>292</v>
      </c>
      <c r="B303" s="18" t="s">
        <v>27759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27760</v>
      </c>
      <c r="H303" s="1">
        <f>+Temporalidad[[#This Row],[ID]]</f>
        <v>292</v>
      </c>
    </row>
    <row r="304" spans="1:8" x14ac:dyDescent="0.25">
      <c r="A304">
        <v>293</v>
      </c>
      <c r="B304" s="18" t="s">
        <v>27761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27762</v>
      </c>
      <c r="H304" s="1">
        <f>+Temporalidad[[#This Row],[ID]]</f>
        <v>293</v>
      </c>
    </row>
    <row r="305" spans="1:8" x14ac:dyDescent="0.25">
      <c r="A305">
        <v>294</v>
      </c>
      <c r="B305" s="18" t="s">
        <v>27763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27764</v>
      </c>
      <c r="H305" s="1">
        <f>+Temporalidad[[#This Row],[ID]]</f>
        <v>294</v>
      </c>
    </row>
    <row r="306" spans="1:8" x14ac:dyDescent="0.25">
      <c r="A306">
        <v>295</v>
      </c>
      <c r="B306" s="18" t="s">
        <v>27765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27766</v>
      </c>
      <c r="H306" s="1">
        <f>+Temporalidad[[#This Row],[ID]]</f>
        <v>295</v>
      </c>
    </row>
    <row r="307" spans="1:8" x14ac:dyDescent="0.25">
      <c r="A307">
        <v>296</v>
      </c>
      <c r="B307" s="18" t="s">
        <v>27767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27768</v>
      </c>
      <c r="H307" s="1">
        <f>+Temporalidad[[#This Row],[ID]]</f>
        <v>296</v>
      </c>
    </row>
    <row r="308" spans="1:8" x14ac:dyDescent="0.25">
      <c r="A308">
        <v>297</v>
      </c>
      <c r="B308" s="18" t="s">
        <v>27769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27770</v>
      </c>
      <c r="H308" s="1">
        <f>+Temporalidad[[#This Row],[ID]]</f>
        <v>297</v>
      </c>
    </row>
    <row r="309" spans="1:8" x14ac:dyDescent="0.25">
      <c r="A309">
        <v>298</v>
      </c>
      <c r="B309" s="18" t="s">
        <v>27771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27772</v>
      </c>
      <c r="H309" s="1">
        <f>+Temporalidad[[#This Row],[ID]]</f>
        <v>298</v>
      </c>
    </row>
    <row r="310" spans="1:8" x14ac:dyDescent="0.25">
      <c r="A310">
        <v>299</v>
      </c>
      <c r="B310" s="18" t="s">
        <v>27773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27774</v>
      </c>
      <c r="H310" s="1">
        <f>+Temporalidad[[#This Row],[ID]]</f>
        <v>299</v>
      </c>
    </row>
    <row r="311" spans="1:8" x14ac:dyDescent="0.25">
      <c r="A311">
        <v>300</v>
      </c>
      <c r="B311" s="18" t="s">
        <v>27775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27776</v>
      </c>
      <c r="H311" s="1">
        <f>+Temporalidad[[#This Row],[ID]]</f>
        <v>300</v>
      </c>
    </row>
    <row r="312" spans="1:8" x14ac:dyDescent="0.25">
      <c r="A312">
        <v>301</v>
      </c>
      <c r="B312" s="18" t="s">
        <v>27777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27778</v>
      </c>
      <c r="H312" s="1">
        <f>+Temporalidad[[#This Row],[ID]]</f>
        <v>301</v>
      </c>
    </row>
    <row r="313" spans="1:8" x14ac:dyDescent="0.25">
      <c r="A313">
        <v>302</v>
      </c>
      <c r="B313" s="18" t="s">
        <v>27779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27780</v>
      </c>
      <c r="H313" s="1">
        <f>+Temporalidad[[#This Row],[ID]]</f>
        <v>302</v>
      </c>
    </row>
    <row r="314" spans="1:8" x14ac:dyDescent="0.25">
      <c r="A314">
        <v>303</v>
      </c>
      <c r="B314" s="18" t="s">
        <v>27781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27782</v>
      </c>
      <c r="H314" s="1">
        <f>+Temporalidad[[#This Row],[ID]]</f>
        <v>303</v>
      </c>
    </row>
    <row r="315" spans="1:8" x14ac:dyDescent="0.25">
      <c r="A315">
        <v>304</v>
      </c>
      <c r="B315" s="18" t="s">
        <v>27783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27784</v>
      </c>
      <c r="H315" s="1">
        <f>+Temporalidad[[#This Row],[ID]]</f>
        <v>304</v>
      </c>
    </row>
    <row r="316" spans="1:8" x14ac:dyDescent="0.25">
      <c r="A316">
        <v>305</v>
      </c>
      <c r="B316" s="18" t="s">
        <v>27785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27786</v>
      </c>
      <c r="H316" s="1">
        <f>+Temporalidad[[#This Row],[ID]]</f>
        <v>305</v>
      </c>
    </row>
    <row r="317" spans="1:8" x14ac:dyDescent="0.25">
      <c r="A317">
        <v>306</v>
      </c>
      <c r="B317" s="18" t="s">
        <v>27787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27788</v>
      </c>
      <c r="H317" s="1">
        <f>+Temporalidad[[#This Row],[ID]]</f>
        <v>306</v>
      </c>
    </row>
    <row r="318" spans="1:8" x14ac:dyDescent="0.25">
      <c r="A318">
        <v>307</v>
      </c>
      <c r="B318" s="18" t="s">
        <v>27789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27790</v>
      </c>
      <c r="H318" s="1">
        <f>+Temporalidad[[#This Row],[ID]]</f>
        <v>307</v>
      </c>
    </row>
    <row r="319" spans="1:8" x14ac:dyDescent="0.25">
      <c r="A319">
        <v>308</v>
      </c>
      <c r="B319" s="18" t="s">
        <v>27791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27792</v>
      </c>
      <c r="H319" s="1">
        <f>+Temporalidad[[#This Row],[ID]]</f>
        <v>308</v>
      </c>
    </row>
    <row r="320" spans="1:8" x14ac:dyDescent="0.25">
      <c r="A320">
        <v>309</v>
      </c>
      <c r="B320" s="18" t="s">
        <v>27793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27794</v>
      </c>
      <c r="H320" s="1">
        <f>+Temporalidad[[#This Row],[ID]]</f>
        <v>309</v>
      </c>
    </row>
    <row r="321" spans="1:8" x14ac:dyDescent="0.25">
      <c r="A321">
        <v>310</v>
      </c>
      <c r="B321" s="18" t="s">
        <v>27795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27796</v>
      </c>
      <c r="H321" s="1">
        <f>+Temporalidad[[#This Row],[ID]]</f>
        <v>310</v>
      </c>
    </row>
    <row r="322" spans="1:8" x14ac:dyDescent="0.25">
      <c r="A322">
        <v>311</v>
      </c>
      <c r="B322" s="18" t="s">
        <v>27797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27798</v>
      </c>
      <c r="H322" s="1">
        <f>+Temporalidad[[#This Row],[ID]]</f>
        <v>311</v>
      </c>
    </row>
    <row r="323" spans="1:8" x14ac:dyDescent="0.25">
      <c r="A323">
        <v>312</v>
      </c>
      <c r="B323" s="18" t="s">
        <v>27799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27800</v>
      </c>
      <c r="H323" s="1">
        <f>+Temporalidad[[#This Row],[ID]]</f>
        <v>312</v>
      </c>
    </row>
    <row r="324" spans="1:8" x14ac:dyDescent="0.25">
      <c r="A324">
        <v>313</v>
      </c>
      <c r="B324" s="18" t="s">
        <v>27801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27802</v>
      </c>
      <c r="H324" s="1">
        <f>+Temporalidad[[#This Row],[ID]]</f>
        <v>313</v>
      </c>
    </row>
    <row r="325" spans="1:8" x14ac:dyDescent="0.25">
      <c r="A325">
        <v>314</v>
      </c>
      <c r="B325" s="18" t="s">
        <v>27803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27804</v>
      </c>
      <c r="H325" s="1">
        <f>+Temporalidad[[#This Row],[ID]]</f>
        <v>314</v>
      </c>
    </row>
    <row r="326" spans="1:8" x14ac:dyDescent="0.25">
      <c r="A326">
        <v>315</v>
      </c>
      <c r="B326" s="18" t="s">
        <v>27805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27806</v>
      </c>
      <c r="H326" s="1">
        <f>+Temporalidad[[#This Row],[ID]]</f>
        <v>315</v>
      </c>
    </row>
    <row r="327" spans="1:8" x14ac:dyDescent="0.25">
      <c r="A327">
        <v>316</v>
      </c>
      <c r="B327" s="18" t="s">
        <v>27807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27808</v>
      </c>
      <c r="H327" s="1">
        <f>+Temporalidad[[#This Row],[ID]]</f>
        <v>316</v>
      </c>
    </row>
    <row r="328" spans="1:8" x14ac:dyDescent="0.25">
      <c r="A328">
        <v>317</v>
      </c>
      <c r="B328" s="18" t="s">
        <v>27809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27810</v>
      </c>
      <c r="H328" s="1">
        <f>+Temporalidad[[#This Row],[ID]]</f>
        <v>317</v>
      </c>
    </row>
    <row r="329" spans="1:8" x14ac:dyDescent="0.25">
      <c r="A329">
        <v>318</v>
      </c>
      <c r="B329" s="18" t="s">
        <v>27811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27812</v>
      </c>
      <c r="H329" s="1">
        <f>+Temporalidad[[#This Row],[ID]]</f>
        <v>318</v>
      </c>
    </row>
    <row r="330" spans="1:8" x14ac:dyDescent="0.25">
      <c r="A330">
        <v>319</v>
      </c>
      <c r="B330" s="18" t="s">
        <v>27813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27814</v>
      </c>
      <c r="H330" s="1">
        <f>+Temporalidad[[#This Row],[ID]]</f>
        <v>319</v>
      </c>
    </row>
    <row r="331" spans="1:8" x14ac:dyDescent="0.25">
      <c r="A331">
        <v>320</v>
      </c>
      <c r="B331" s="18" t="s">
        <v>27815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27816</v>
      </c>
      <c r="H331" s="1">
        <f>+Temporalidad[[#This Row],[ID]]</f>
        <v>320</v>
      </c>
    </row>
    <row r="332" spans="1:8" x14ac:dyDescent="0.25">
      <c r="A332">
        <v>321</v>
      </c>
      <c r="B332" s="18" t="s">
        <v>27817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27818</v>
      </c>
      <c r="H332" s="1">
        <f>+Temporalidad[[#This Row],[ID]]</f>
        <v>321</v>
      </c>
    </row>
    <row r="333" spans="1:8" x14ac:dyDescent="0.25">
      <c r="A333">
        <v>322</v>
      </c>
      <c r="B333" s="18" t="s">
        <v>27819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27820</v>
      </c>
      <c r="H333" s="1">
        <f>+Temporalidad[[#This Row],[ID]]</f>
        <v>322</v>
      </c>
    </row>
    <row r="334" spans="1:8" x14ac:dyDescent="0.25">
      <c r="A334">
        <v>323</v>
      </c>
      <c r="B334" s="18" t="s">
        <v>27821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27822</v>
      </c>
      <c r="H334" s="1">
        <f>+Temporalidad[[#This Row],[ID]]</f>
        <v>323</v>
      </c>
    </row>
    <row r="335" spans="1:8" x14ac:dyDescent="0.25">
      <c r="A335">
        <v>324</v>
      </c>
      <c r="B335" s="18" t="s">
        <v>27823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27824</v>
      </c>
      <c r="H335" s="1">
        <f>+Temporalidad[[#This Row],[ID]]</f>
        <v>324</v>
      </c>
    </row>
    <row r="336" spans="1:8" x14ac:dyDescent="0.25">
      <c r="A336">
        <v>325</v>
      </c>
      <c r="B336" s="18" t="s">
        <v>27825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27826</v>
      </c>
      <c r="H336" s="1">
        <f>+Temporalidad[[#This Row],[ID]]</f>
        <v>325</v>
      </c>
    </row>
    <row r="337" spans="1:8" x14ac:dyDescent="0.25">
      <c r="A337">
        <v>326</v>
      </c>
      <c r="B337" s="18" t="s">
        <v>27827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27828</v>
      </c>
      <c r="H337" s="1">
        <f>+Temporalidad[[#This Row],[ID]]</f>
        <v>326</v>
      </c>
    </row>
    <row r="338" spans="1:8" x14ac:dyDescent="0.25">
      <c r="A338">
        <v>327</v>
      </c>
      <c r="B338" s="18" t="s">
        <v>27829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27830</v>
      </c>
      <c r="H338" s="1">
        <f>+Temporalidad[[#This Row],[ID]]</f>
        <v>327</v>
      </c>
    </row>
    <row r="339" spans="1:8" x14ac:dyDescent="0.25">
      <c r="A339">
        <v>328</v>
      </c>
      <c r="B339" s="18" t="s">
        <v>27831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27832</v>
      </c>
      <c r="H339" s="1">
        <f>+Temporalidad[[#This Row],[ID]]</f>
        <v>328</v>
      </c>
    </row>
    <row r="340" spans="1:8" x14ac:dyDescent="0.25">
      <c r="A340">
        <v>329</v>
      </c>
      <c r="B340" s="18" t="s">
        <v>27833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27834</v>
      </c>
      <c r="H340" s="1">
        <f>+Temporalidad[[#This Row],[ID]]</f>
        <v>329</v>
      </c>
    </row>
    <row r="341" spans="1:8" x14ac:dyDescent="0.25">
      <c r="A341">
        <v>330</v>
      </c>
      <c r="B341" s="18" t="s">
        <v>27835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27836</v>
      </c>
      <c r="H341" s="1">
        <f>+Temporalidad[[#This Row],[ID]]</f>
        <v>330</v>
      </c>
    </row>
    <row r="342" spans="1:8" x14ac:dyDescent="0.25">
      <c r="A342">
        <v>331</v>
      </c>
      <c r="B342" s="18" t="s">
        <v>27837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27838</v>
      </c>
      <c r="H342" s="1">
        <f>+Temporalidad[[#This Row],[ID]]</f>
        <v>331</v>
      </c>
    </row>
    <row r="343" spans="1:8" x14ac:dyDescent="0.25">
      <c r="A343">
        <v>332</v>
      </c>
      <c r="B343" s="18" t="s">
        <v>27839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27840</v>
      </c>
      <c r="H343" s="1">
        <f>+Temporalidad[[#This Row],[ID]]</f>
        <v>332</v>
      </c>
    </row>
    <row r="344" spans="1:8" x14ac:dyDescent="0.25">
      <c r="A344">
        <v>333</v>
      </c>
      <c r="B344" s="18" t="s">
        <v>27841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27842</v>
      </c>
      <c r="H344" s="1">
        <f>+Temporalidad[[#This Row],[ID]]</f>
        <v>333</v>
      </c>
    </row>
    <row r="345" spans="1:8" x14ac:dyDescent="0.25">
      <c r="A345">
        <v>334</v>
      </c>
      <c r="B345" s="18" t="s">
        <v>27843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27844</v>
      </c>
      <c r="H345" s="1">
        <f>+Temporalidad[[#This Row],[ID]]</f>
        <v>334</v>
      </c>
    </row>
    <row r="346" spans="1:8" x14ac:dyDescent="0.25">
      <c r="A346">
        <v>335</v>
      </c>
      <c r="B346" s="18" t="s">
        <v>27845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27846</v>
      </c>
      <c r="H346" s="1">
        <f>+Temporalidad[[#This Row],[ID]]</f>
        <v>335</v>
      </c>
    </row>
    <row r="347" spans="1:8" x14ac:dyDescent="0.25">
      <c r="A347">
        <v>336</v>
      </c>
      <c r="B347" s="18" t="s">
        <v>27847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27848</v>
      </c>
      <c r="H347" s="1">
        <f>+Temporalidad[[#This Row],[ID]]</f>
        <v>336</v>
      </c>
    </row>
    <row r="348" spans="1:8" x14ac:dyDescent="0.25">
      <c r="A348">
        <v>337</v>
      </c>
      <c r="B348" s="18" t="s">
        <v>27849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27850</v>
      </c>
      <c r="H348" s="1">
        <f>+Temporalidad[[#This Row],[ID]]</f>
        <v>337</v>
      </c>
    </row>
    <row r="349" spans="1:8" x14ac:dyDescent="0.25">
      <c r="A349">
        <v>338</v>
      </c>
      <c r="B349" s="18" t="s">
        <v>27851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27852</v>
      </c>
      <c r="H349" s="1">
        <f>+Temporalidad[[#This Row],[ID]]</f>
        <v>338</v>
      </c>
    </row>
    <row r="350" spans="1:8" x14ac:dyDescent="0.25">
      <c r="A350">
        <v>339</v>
      </c>
      <c r="B350" s="18" t="s">
        <v>27853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27854</v>
      </c>
      <c r="H350" s="1">
        <f>+Temporalidad[[#This Row],[ID]]</f>
        <v>339</v>
      </c>
    </row>
    <row r="351" spans="1:8" x14ac:dyDescent="0.25">
      <c r="A351">
        <v>340</v>
      </c>
      <c r="B351" s="18" t="s">
        <v>27855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27856</v>
      </c>
      <c r="H351" s="1">
        <f>+Temporalidad[[#This Row],[ID]]</f>
        <v>340</v>
      </c>
    </row>
    <row r="352" spans="1:8" x14ac:dyDescent="0.25">
      <c r="A352">
        <v>341</v>
      </c>
      <c r="B352" s="18" t="s">
        <v>27857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27858</v>
      </c>
      <c r="H352" s="1">
        <f>+Temporalidad[[#This Row],[ID]]</f>
        <v>341</v>
      </c>
    </row>
    <row r="353" spans="1:8" x14ac:dyDescent="0.25">
      <c r="A353">
        <v>342</v>
      </c>
      <c r="B353" s="18" t="s">
        <v>27859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27860</v>
      </c>
      <c r="H353" s="1">
        <f>+Temporalidad[[#This Row],[ID]]</f>
        <v>342</v>
      </c>
    </row>
    <row r="354" spans="1:8" x14ac:dyDescent="0.25">
      <c r="A354">
        <v>343</v>
      </c>
      <c r="B354" s="18" t="s">
        <v>27861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27862</v>
      </c>
      <c r="H354" s="1">
        <f>+Temporalidad[[#This Row],[ID]]</f>
        <v>343</v>
      </c>
    </row>
    <row r="355" spans="1:8" x14ac:dyDescent="0.25">
      <c r="A355">
        <v>344</v>
      </c>
      <c r="B355" s="18" t="s">
        <v>27863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27864</v>
      </c>
      <c r="H355" s="1">
        <f>+Temporalidad[[#This Row],[ID]]</f>
        <v>344</v>
      </c>
    </row>
    <row r="356" spans="1:8" x14ac:dyDescent="0.25">
      <c r="A356">
        <v>345</v>
      </c>
      <c r="B356" s="18" t="s">
        <v>27865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27866</v>
      </c>
      <c r="H356" s="1">
        <f>+Temporalidad[[#This Row],[ID]]</f>
        <v>345</v>
      </c>
    </row>
    <row r="357" spans="1:8" x14ac:dyDescent="0.25">
      <c r="A357">
        <v>346</v>
      </c>
      <c r="B357" s="18" t="s">
        <v>27867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27868</v>
      </c>
      <c r="H357" s="1">
        <f>+Temporalidad[[#This Row],[ID]]</f>
        <v>346</v>
      </c>
    </row>
    <row r="358" spans="1:8" x14ac:dyDescent="0.25">
      <c r="A358">
        <v>347</v>
      </c>
      <c r="B358" s="18" t="s">
        <v>27869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27870</v>
      </c>
      <c r="H358" s="1">
        <f>+Temporalidad[[#This Row],[ID]]</f>
        <v>347</v>
      </c>
    </row>
    <row r="359" spans="1:8" x14ac:dyDescent="0.25">
      <c r="A359">
        <v>348</v>
      </c>
      <c r="B359" s="18" t="s">
        <v>27871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27872</v>
      </c>
      <c r="H359" s="1">
        <f>+Temporalidad[[#This Row],[ID]]</f>
        <v>348</v>
      </c>
    </row>
    <row r="360" spans="1:8" x14ac:dyDescent="0.25">
      <c r="A360">
        <v>349</v>
      </c>
      <c r="B360" s="18" t="s">
        <v>27873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27874</v>
      </c>
      <c r="H360" s="1">
        <f>+Temporalidad[[#This Row],[ID]]</f>
        <v>349</v>
      </c>
    </row>
    <row r="361" spans="1:8" x14ac:dyDescent="0.25">
      <c r="A361">
        <v>350</v>
      </c>
      <c r="B361" s="18" t="s">
        <v>27875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27876</v>
      </c>
      <c r="H361" s="1">
        <f>+Temporalidad[[#This Row],[ID]]</f>
        <v>350</v>
      </c>
    </row>
    <row r="362" spans="1:8" x14ac:dyDescent="0.25">
      <c r="A362">
        <v>351</v>
      </c>
      <c r="B362" s="18" t="s">
        <v>27877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27878</v>
      </c>
      <c r="H362" s="1">
        <f>+Temporalidad[[#This Row],[ID]]</f>
        <v>351</v>
      </c>
    </row>
    <row r="363" spans="1:8" x14ac:dyDescent="0.25">
      <c r="A363">
        <v>352</v>
      </c>
      <c r="B363" s="18" t="s">
        <v>27879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27880</v>
      </c>
      <c r="H363" s="1">
        <f>+Temporalidad[[#This Row],[ID]]</f>
        <v>352</v>
      </c>
    </row>
    <row r="364" spans="1:8" x14ac:dyDescent="0.25">
      <c r="A364">
        <v>353</v>
      </c>
      <c r="B364" s="18" t="s">
        <v>27881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27882</v>
      </c>
      <c r="H364" s="1">
        <f>+Temporalidad[[#This Row],[ID]]</f>
        <v>353</v>
      </c>
    </row>
    <row r="365" spans="1:8" x14ac:dyDescent="0.25">
      <c r="A365">
        <v>354</v>
      </c>
      <c r="B365" s="18" t="s">
        <v>27883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27884</v>
      </c>
      <c r="H365" s="1">
        <f>+Temporalidad[[#This Row],[ID]]</f>
        <v>354</v>
      </c>
    </row>
    <row r="366" spans="1:8" x14ac:dyDescent="0.25">
      <c r="A366">
        <v>355</v>
      </c>
      <c r="B366" s="18" t="s">
        <v>27885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27886</v>
      </c>
      <c r="H366" s="1">
        <f>+Temporalidad[[#This Row],[ID]]</f>
        <v>355</v>
      </c>
    </row>
    <row r="367" spans="1:8" x14ac:dyDescent="0.25">
      <c r="A367">
        <v>356</v>
      </c>
      <c r="B367" s="18" t="s">
        <v>27887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27888</v>
      </c>
      <c r="H367" s="1">
        <f>+Temporalidad[[#This Row],[ID]]</f>
        <v>356</v>
      </c>
    </row>
    <row r="368" spans="1:8" x14ac:dyDescent="0.25">
      <c r="A368">
        <v>357</v>
      </c>
      <c r="B368" s="18" t="s">
        <v>27889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27890</v>
      </c>
      <c r="H368" s="1">
        <f>+Temporalidad[[#This Row],[ID]]</f>
        <v>357</v>
      </c>
    </row>
    <row r="369" spans="1:8" x14ac:dyDescent="0.25">
      <c r="A369">
        <v>358</v>
      </c>
      <c r="B369" s="18" t="s">
        <v>27891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27892</v>
      </c>
      <c r="H369" s="1">
        <f>+Temporalidad[[#This Row],[ID]]</f>
        <v>358</v>
      </c>
    </row>
    <row r="370" spans="1:8" x14ac:dyDescent="0.25">
      <c r="A370">
        <v>359</v>
      </c>
      <c r="B370" s="18" t="s">
        <v>27893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27894</v>
      </c>
      <c r="H370" s="1">
        <f>+Temporalidad[[#This Row],[ID]]</f>
        <v>359</v>
      </c>
    </row>
    <row r="371" spans="1:8" x14ac:dyDescent="0.25">
      <c r="A371">
        <v>360</v>
      </c>
      <c r="B371" s="18" t="s">
        <v>27895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27896</v>
      </c>
      <c r="H371" s="1">
        <f>+Temporalidad[[#This Row],[ID]]</f>
        <v>360</v>
      </c>
    </row>
    <row r="372" spans="1:8" x14ac:dyDescent="0.25">
      <c r="A372">
        <v>361</v>
      </c>
      <c r="B372" s="18" t="s">
        <v>27897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27898</v>
      </c>
      <c r="H372" s="1">
        <f>+Temporalidad[[#This Row],[ID]]</f>
        <v>361</v>
      </c>
    </row>
    <row r="373" spans="1:8" x14ac:dyDescent="0.25">
      <c r="A373">
        <v>362</v>
      </c>
      <c r="B373" s="18" t="s">
        <v>27899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27900</v>
      </c>
      <c r="H373" s="1">
        <f>+Temporalidad[[#This Row],[ID]]</f>
        <v>362</v>
      </c>
    </row>
    <row r="374" spans="1:8" x14ac:dyDescent="0.25">
      <c r="A374">
        <v>363</v>
      </c>
      <c r="B374" s="18" t="s">
        <v>27901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27902</v>
      </c>
      <c r="H374" s="1">
        <f>+Temporalidad[[#This Row],[ID]]</f>
        <v>363</v>
      </c>
    </row>
    <row r="375" spans="1:8" x14ac:dyDescent="0.25">
      <c r="A375">
        <v>364</v>
      </c>
      <c r="B375" s="18" t="s">
        <v>27903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27904</v>
      </c>
      <c r="H375" s="1">
        <f>+Temporalidad[[#This Row],[ID]]</f>
        <v>364</v>
      </c>
    </row>
    <row r="376" spans="1:8" x14ac:dyDescent="0.25">
      <c r="A376">
        <v>365</v>
      </c>
      <c r="B376" s="18" t="s">
        <v>27905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27906</v>
      </c>
      <c r="H376" s="1">
        <f>+Temporalidad[[#This Row],[ID]]</f>
        <v>365</v>
      </c>
    </row>
    <row r="377" spans="1:8" x14ac:dyDescent="0.25">
      <c r="A377">
        <v>366</v>
      </c>
      <c r="B377" s="18" t="s">
        <v>27907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27908</v>
      </c>
      <c r="H377" s="1">
        <f>+Temporalidad[[#This Row],[ID]]</f>
        <v>366</v>
      </c>
    </row>
    <row r="378" spans="1:8" x14ac:dyDescent="0.25">
      <c r="A378">
        <v>367</v>
      </c>
      <c r="B378" s="18" t="s">
        <v>27909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27910</v>
      </c>
      <c r="H378" s="1">
        <f>+Temporalidad[[#This Row],[ID]]</f>
        <v>367</v>
      </c>
    </row>
    <row r="379" spans="1:8" x14ac:dyDescent="0.25">
      <c r="A379">
        <v>368</v>
      </c>
      <c r="B379" s="18" t="s">
        <v>27911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27912</v>
      </c>
      <c r="H379" s="1">
        <f>+Temporalidad[[#This Row],[ID]]</f>
        <v>368</v>
      </c>
    </row>
    <row r="380" spans="1:8" x14ac:dyDescent="0.25">
      <c r="A380">
        <v>369</v>
      </c>
      <c r="B380" s="18" t="s">
        <v>27913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27914</v>
      </c>
      <c r="H380" s="1">
        <f>+Temporalidad[[#This Row],[ID]]</f>
        <v>369</v>
      </c>
    </row>
    <row r="381" spans="1:8" x14ac:dyDescent="0.25">
      <c r="A381">
        <v>370</v>
      </c>
      <c r="B381" s="18" t="s">
        <v>27915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27916</v>
      </c>
      <c r="H381" s="1">
        <f>+Temporalidad[[#This Row],[ID]]</f>
        <v>370</v>
      </c>
    </row>
    <row r="382" spans="1:8" x14ac:dyDescent="0.25">
      <c r="A382">
        <v>371</v>
      </c>
      <c r="B382" s="18" t="s">
        <v>27917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27918</v>
      </c>
      <c r="H382" s="1">
        <f>+Temporalidad[[#This Row],[ID]]</f>
        <v>371</v>
      </c>
    </row>
    <row r="383" spans="1:8" x14ac:dyDescent="0.25">
      <c r="A383">
        <v>372</v>
      </c>
      <c r="B383" s="18" t="s">
        <v>27919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27920</v>
      </c>
      <c r="H383" s="1">
        <f>+Temporalidad[[#This Row],[ID]]</f>
        <v>372</v>
      </c>
    </row>
    <row r="384" spans="1:8" x14ac:dyDescent="0.25">
      <c r="A384">
        <v>373</v>
      </c>
      <c r="B384" s="18" t="s">
        <v>27921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27922</v>
      </c>
      <c r="H384" s="1">
        <f>+Temporalidad[[#This Row],[ID]]</f>
        <v>373</v>
      </c>
    </row>
    <row r="385" spans="1:8" x14ac:dyDescent="0.25">
      <c r="A385">
        <v>374</v>
      </c>
      <c r="B385" s="18" t="s">
        <v>27923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27924</v>
      </c>
      <c r="H385" s="1">
        <f>+Temporalidad[[#This Row],[ID]]</f>
        <v>374</v>
      </c>
    </row>
    <row r="386" spans="1:8" x14ac:dyDescent="0.25">
      <c r="A386">
        <v>375</v>
      </c>
      <c r="B386" s="18" t="s">
        <v>27925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27926</v>
      </c>
      <c r="H386" s="1">
        <f>+Temporalidad[[#This Row],[ID]]</f>
        <v>375</v>
      </c>
    </row>
    <row r="387" spans="1:8" x14ac:dyDescent="0.25">
      <c r="A387">
        <v>376</v>
      </c>
      <c r="B387" s="18" t="s">
        <v>27927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27928</v>
      </c>
      <c r="H387" s="1">
        <f>+Temporalidad[[#This Row],[ID]]</f>
        <v>376</v>
      </c>
    </row>
    <row r="388" spans="1:8" x14ac:dyDescent="0.25">
      <c r="A388">
        <v>377</v>
      </c>
      <c r="B388" s="18" t="s">
        <v>27929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27930</v>
      </c>
      <c r="H388" s="1">
        <f>+Temporalidad[[#This Row],[ID]]</f>
        <v>377</v>
      </c>
    </row>
    <row r="389" spans="1:8" x14ac:dyDescent="0.25">
      <c r="A389">
        <v>378</v>
      </c>
      <c r="B389" s="18" t="s">
        <v>27931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27932</v>
      </c>
      <c r="H389" s="1">
        <f>+Temporalidad[[#This Row],[ID]]</f>
        <v>378</v>
      </c>
    </row>
    <row r="390" spans="1:8" x14ac:dyDescent="0.25">
      <c r="A390">
        <v>379</v>
      </c>
      <c r="B390" s="18" t="s">
        <v>27933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27934</v>
      </c>
      <c r="H390" s="1">
        <f>+Temporalidad[[#This Row],[ID]]</f>
        <v>379</v>
      </c>
    </row>
    <row r="391" spans="1:8" x14ac:dyDescent="0.25">
      <c r="A391">
        <v>380</v>
      </c>
      <c r="B391" s="18" t="s">
        <v>27935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27936</v>
      </c>
      <c r="H391" s="1">
        <f>+Temporalidad[[#This Row],[ID]]</f>
        <v>380</v>
      </c>
    </row>
    <row r="392" spans="1:8" x14ac:dyDescent="0.25">
      <c r="A392">
        <v>381</v>
      </c>
      <c r="B392" s="18" t="s">
        <v>27937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27938</v>
      </c>
      <c r="H392" s="1">
        <f>+Temporalidad[[#This Row],[ID]]</f>
        <v>381</v>
      </c>
    </row>
    <row r="393" spans="1:8" x14ac:dyDescent="0.25">
      <c r="A393">
        <v>382</v>
      </c>
      <c r="B393" s="18" t="s">
        <v>27939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27940</v>
      </c>
      <c r="H393" s="1">
        <f>+Temporalidad[[#This Row],[ID]]</f>
        <v>382</v>
      </c>
    </row>
    <row r="394" spans="1:8" x14ac:dyDescent="0.25">
      <c r="A394">
        <v>383</v>
      </c>
      <c r="B394" s="18" t="s">
        <v>27941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27942</v>
      </c>
      <c r="H394" s="1">
        <f>+Temporalidad[[#This Row],[ID]]</f>
        <v>383</v>
      </c>
    </row>
    <row r="395" spans="1:8" x14ac:dyDescent="0.25">
      <c r="A395">
        <v>384</v>
      </c>
      <c r="B395" s="18" t="s">
        <v>27943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27944</v>
      </c>
      <c r="H395" s="1">
        <f>+Temporalidad[[#This Row],[ID]]</f>
        <v>384</v>
      </c>
    </row>
    <row r="396" spans="1:8" x14ac:dyDescent="0.25">
      <c r="A396">
        <v>385</v>
      </c>
      <c r="B396" s="18" t="s">
        <v>27945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27946</v>
      </c>
      <c r="H396" s="1">
        <f>+Temporalidad[[#This Row],[ID]]</f>
        <v>385</v>
      </c>
    </row>
    <row r="397" spans="1:8" x14ac:dyDescent="0.25">
      <c r="A397">
        <v>386</v>
      </c>
      <c r="B397" s="18" t="s">
        <v>27947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27948</v>
      </c>
      <c r="H397" s="1">
        <f>+Temporalidad[[#This Row],[ID]]</f>
        <v>386</v>
      </c>
    </row>
    <row r="398" spans="1:8" x14ac:dyDescent="0.25">
      <c r="A398">
        <v>387</v>
      </c>
      <c r="B398" s="18" t="s">
        <v>27949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27950</v>
      </c>
      <c r="H398" s="1">
        <f>+Temporalidad[[#This Row],[ID]]</f>
        <v>387</v>
      </c>
    </row>
    <row r="399" spans="1:8" x14ac:dyDescent="0.25">
      <c r="A399">
        <v>388</v>
      </c>
      <c r="B399" s="18" t="s">
        <v>27951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27952</v>
      </c>
      <c r="H399" s="1">
        <f>+Temporalidad[[#This Row],[ID]]</f>
        <v>388</v>
      </c>
    </row>
    <row r="400" spans="1:8" x14ac:dyDescent="0.25">
      <c r="A400">
        <v>389</v>
      </c>
      <c r="B400" s="18" t="s">
        <v>27953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27954</v>
      </c>
      <c r="H400" s="1">
        <f>+Temporalidad[[#This Row],[ID]]</f>
        <v>389</v>
      </c>
    </row>
    <row r="401" spans="1:8" x14ac:dyDescent="0.25">
      <c r="A401">
        <v>390</v>
      </c>
      <c r="B401" s="18" t="s">
        <v>27955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27956</v>
      </c>
      <c r="H401" s="1">
        <f>+Temporalidad[[#This Row],[ID]]</f>
        <v>390</v>
      </c>
    </row>
    <row r="402" spans="1:8" x14ac:dyDescent="0.25">
      <c r="A402">
        <v>391</v>
      </c>
      <c r="B402" s="18" t="s">
        <v>27957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27958</v>
      </c>
      <c r="H402" s="1">
        <f>+Temporalidad[[#This Row],[ID]]</f>
        <v>391</v>
      </c>
    </row>
    <row r="403" spans="1:8" x14ac:dyDescent="0.25">
      <c r="A403">
        <v>392</v>
      </c>
      <c r="B403" s="18" t="s">
        <v>27959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27960</v>
      </c>
      <c r="H403" s="1">
        <f>+Temporalidad[[#This Row],[ID]]</f>
        <v>392</v>
      </c>
    </row>
    <row r="404" spans="1:8" x14ac:dyDescent="0.25">
      <c r="A404">
        <v>393</v>
      </c>
      <c r="B404" s="18" t="s">
        <v>27961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27962</v>
      </c>
      <c r="H404" s="1">
        <f>+Temporalidad[[#This Row],[ID]]</f>
        <v>393</v>
      </c>
    </row>
    <row r="405" spans="1:8" x14ac:dyDescent="0.25">
      <c r="A405">
        <v>394</v>
      </c>
      <c r="B405" s="18" t="s">
        <v>27963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27964</v>
      </c>
      <c r="H405" s="1">
        <f>+Temporalidad[[#This Row],[ID]]</f>
        <v>394</v>
      </c>
    </row>
    <row r="406" spans="1:8" x14ac:dyDescent="0.25">
      <c r="A406">
        <v>395</v>
      </c>
      <c r="B406" s="18" t="s">
        <v>27965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27966</v>
      </c>
      <c r="H406" s="1">
        <f>+Temporalidad[[#This Row],[ID]]</f>
        <v>395</v>
      </c>
    </row>
    <row r="407" spans="1:8" x14ac:dyDescent="0.25">
      <c r="A407">
        <v>396</v>
      </c>
      <c r="B407" s="18" t="s">
        <v>27967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27968</v>
      </c>
      <c r="H407" s="1">
        <f>+Temporalidad[[#This Row],[ID]]</f>
        <v>396</v>
      </c>
    </row>
    <row r="408" spans="1:8" x14ac:dyDescent="0.25">
      <c r="A408">
        <v>397</v>
      </c>
      <c r="B408" s="18" t="s">
        <v>27969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27970</v>
      </c>
      <c r="H408" s="1">
        <f>+Temporalidad[[#This Row],[ID]]</f>
        <v>397</v>
      </c>
    </row>
    <row r="409" spans="1:8" x14ac:dyDescent="0.25">
      <c r="A409">
        <v>398</v>
      </c>
      <c r="B409" s="18" t="s">
        <v>27971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27972</v>
      </c>
      <c r="H409" s="1">
        <f>+Temporalidad[[#This Row],[ID]]</f>
        <v>398</v>
      </c>
    </row>
    <row r="410" spans="1:8" x14ac:dyDescent="0.25">
      <c r="A410">
        <v>399</v>
      </c>
      <c r="B410" s="18" t="s">
        <v>27973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27974</v>
      </c>
      <c r="H410" s="1">
        <f>+Temporalidad[[#This Row],[ID]]</f>
        <v>399</v>
      </c>
    </row>
    <row r="411" spans="1:8" x14ac:dyDescent="0.25">
      <c r="A411">
        <v>400</v>
      </c>
      <c r="B411" s="18" t="s">
        <v>27975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27976</v>
      </c>
      <c r="H411" s="1">
        <f>+Temporalidad[[#This Row],[ID]]</f>
        <v>400</v>
      </c>
    </row>
    <row r="412" spans="1:8" x14ac:dyDescent="0.25">
      <c r="A412">
        <v>401</v>
      </c>
      <c r="B412" s="18" t="s">
        <v>27977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27978</v>
      </c>
      <c r="H412" s="1">
        <f>+Temporalidad[[#This Row],[ID]]</f>
        <v>401</v>
      </c>
    </row>
    <row r="413" spans="1:8" x14ac:dyDescent="0.25">
      <c r="A413">
        <v>402</v>
      </c>
      <c r="B413" s="18" t="s">
        <v>27979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27980</v>
      </c>
      <c r="H413" s="1">
        <f>+Temporalidad[[#This Row],[ID]]</f>
        <v>402</v>
      </c>
    </row>
    <row r="414" spans="1:8" x14ac:dyDescent="0.25">
      <c r="A414">
        <v>403</v>
      </c>
      <c r="B414" s="18" t="s">
        <v>27981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27982</v>
      </c>
      <c r="H414" s="1">
        <f>+Temporalidad[[#This Row],[ID]]</f>
        <v>403</v>
      </c>
    </row>
    <row r="415" spans="1:8" x14ac:dyDescent="0.25">
      <c r="A415">
        <v>404</v>
      </c>
      <c r="B415" s="18" t="s">
        <v>27983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27984</v>
      </c>
      <c r="H415" s="1">
        <f>+Temporalidad[[#This Row],[ID]]</f>
        <v>404</v>
      </c>
    </row>
    <row r="416" spans="1:8" x14ac:dyDescent="0.25">
      <c r="A416">
        <v>405</v>
      </c>
      <c r="B416" s="18" t="s">
        <v>27985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27986</v>
      </c>
      <c r="H416" s="1">
        <f>+Temporalidad[[#This Row],[ID]]</f>
        <v>405</v>
      </c>
    </row>
    <row r="417" spans="1:8" x14ac:dyDescent="0.25">
      <c r="A417">
        <v>406</v>
      </c>
      <c r="B417" s="18" t="s">
        <v>27987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27988</v>
      </c>
      <c r="H417" s="1">
        <f>+Temporalidad[[#This Row],[ID]]</f>
        <v>406</v>
      </c>
    </row>
    <row r="418" spans="1:8" x14ac:dyDescent="0.25">
      <c r="A418">
        <v>407</v>
      </c>
      <c r="B418" s="18" t="s">
        <v>27989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27990</v>
      </c>
      <c r="H418" s="1">
        <f>+Temporalidad[[#This Row],[ID]]</f>
        <v>407</v>
      </c>
    </row>
    <row r="419" spans="1:8" x14ac:dyDescent="0.25">
      <c r="A419">
        <v>408</v>
      </c>
      <c r="B419" s="18" t="s">
        <v>27991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27992</v>
      </c>
      <c r="H419" s="1">
        <f>+Temporalidad[[#This Row],[ID]]</f>
        <v>408</v>
      </c>
    </row>
    <row r="420" spans="1:8" x14ac:dyDescent="0.25">
      <c r="A420">
        <v>409</v>
      </c>
      <c r="B420" s="18" t="s">
        <v>27993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27994</v>
      </c>
      <c r="H420" s="1">
        <f>+Temporalidad[[#This Row],[ID]]</f>
        <v>409</v>
      </c>
    </row>
    <row r="421" spans="1:8" x14ac:dyDescent="0.25">
      <c r="A421">
        <v>410</v>
      </c>
      <c r="B421" s="18" t="s">
        <v>27995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27996</v>
      </c>
      <c r="H421" s="1">
        <f>+Temporalidad[[#This Row],[ID]]</f>
        <v>410</v>
      </c>
    </row>
    <row r="422" spans="1:8" x14ac:dyDescent="0.25">
      <c r="A422">
        <v>411</v>
      </c>
      <c r="B422" s="18" t="s">
        <v>27997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27998</v>
      </c>
      <c r="H422" s="1">
        <f>+Temporalidad[[#This Row],[ID]]</f>
        <v>411</v>
      </c>
    </row>
    <row r="423" spans="1:8" x14ac:dyDescent="0.25">
      <c r="A423">
        <v>412</v>
      </c>
      <c r="B423" s="18" t="s">
        <v>27999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28000</v>
      </c>
      <c r="H423" s="1">
        <f>+Temporalidad[[#This Row],[ID]]</f>
        <v>412</v>
      </c>
    </row>
    <row r="424" spans="1:8" x14ac:dyDescent="0.25">
      <c r="A424">
        <v>413</v>
      </c>
      <c r="B424" s="18" t="s">
        <v>28001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28002</v>
      </c>
      <c r="H424" s="1">
        <f>+Temporalidad[[#This Row],[ID]]</f>
        <v>413</v>
      </c>
    </row>
    <row r="425" spans="1:8" x14ac:dyDescent="0.25">
      <c r="A425">
        <v>414</v>
      </c>
      <c r="B425" s="18" t="s">
        <v>28003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28004</v>
      </c>
      <c r="H425" s="1">
        <f>+Temporalidad[[#This Row],[ID]]</f>
        <v>414</v>
      </c>
    </row>
    <row r="426" spans="1:8" x14ac:dyDescent="0.25">
      <c r="A426">
        <v>415</v>
      </c>
      <c r="B426" s="18" t="s">
        <v>28005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28006</v>
      </c>
      <c r="H426" s="1">
        <f>+Temporalidad[[#This Row],[ID]]</f>
        <v>415</v>
      </c>
    </row>
    <row r="427" spans="1:8" x14ac:dyDescent="0.25">
      <c r="A427">
        <v>416</v>
      </c>
      <c r="B427" s="18" t="s">
        <v>28007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28008</v>
      </c>
      <c r="H427" s="1">
        <f>+Temporalidad[[#This Row],[ID]]</f>
        <v>416</v>
      </c>
    </row>
    <row r="428" spans="1:8" x14ac:dyDescent="0.25">
      <c r="A428">
        <v>417</v>
      </c>
      <c r="B428" s="18" t="s">
        <v>28009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28010</v>
      </c>
      <c r="H428" s="1">
        <f>+Temporalidad[[#This Row],[ID]]</f>
        <v>417</v>
      </c>
    </row>
    <row r="429" spans="1:8" x14ac:dyDescent="0.25">
      <c r="A429">
        <v>418</v>
      </c>
      <c r="B429" s="18" t="s">
        <v>28011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28012</v>
      </c>
      <c r="H429" s="1">
        <f>+Temporalidad[[#This Row],[ID]]</f>
        <v>418</v>
      </c>
    </row>
    <row r="430" spans="1:8" x14ac:dyDescent="0.25">
      <c r="A430">
        <v>419</v>
      </c>
      <c r="B430" s="18" t="s">
        <v>28013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28014</v>
      </c>
      <c r="H430" s="1">
        <f>+Temporalidad[[#This Row],[ID]]</f>
        <v>419</v>
      </c>
    </row>
    <row r="431" spans="1:8" x14ac:dyDescent="0.25">
      <c r="A431">
        <v>420</v>
      </c>
      <c r="B431" s="18" t="s">
        <v>28015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28016</v>
      </c>
      <c r="H431" s="1">
        <f>+Temporalidad[[#This Row],[ID]]</f>
        <v>420</v>
      </c>
    </row>
    <row r="432" spans="1:8" x14ac:dyDescent="0.25">
      <c r="A432">
        <v>421</v>
      </c>
      <c r="B432" s="18" t="s">
        <v>28017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28018</v>
      </c>
      <c r="H432" s="1">
        <f>+Temporalidad[[#This Row],[ID]]</f>
        <v>421</v>
      </c>
    </row>
    <row r="433" spans="1:8" x14ac:dyDescent="0.25">
      <c r="A433">
        <v>422</v>
      </c>
      <c r="B433" s="18" t="s">
        <v>28019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28020</v>
      </c>
      <c r="H433" s="1">
        <f>+Temporalidad[[#This Row],[ID]]</f>
        <v>422</v>
      </c>
    </row>
    <row r="434" spans="1:8" x14ac:dyDescent="0.25">
      <c r="A434">
        <v>423</v>
      </c>
      <c r="B434" s="18" t="s">
        <v>28021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28022</v>
      </c>
      <c r="H434" s="1">
        <f>+Temporalidad[[#This Row],[ID]]</f>
        <v>423</v>
      </c>
    </row>
    <row r="435" spans="1:8" x14ac:dyDescent="0.25">
      <c r="A435">
        <v>424</v>
      </c>
      <c r="B435" s="18" t="s">
        <v>28023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28024</v>
      </c>
      <c r="H435" s="1">
        <f>+Temporalidad[[#This Row],[ID]]</f>
        <v>424</v>
      </c>
    </row>
    <row r="436" spans="1:8" x14ac:dyDescent="0.25">
      <c r="A436">
        <v>425</v>
      </c>
      <c r="B436" s="18" t="s">
        <v>28025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28026</v>
      </c>
      <c r="H436" s="1">
        <f>+Temporalidad[[#This Row],[ID]]</f>
        <v>425</v>
      </c>
    </row>
    <row r="437" spans="1:8" x14ac:dyDescent="0.25">
      <c r="A437">
        <v>426</v>
      </c>
      <c r="B437" s="18" t="s">
        <v>28027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28028</v>
      </c>
      <c r="H437" s="1">
        <f>+Temporalidad[[#This Row],[ID]]</f>
        <v>426</v>
      </c>
    </row>
    <row r="438" spans="1:8" x14ac:dyDescent="0.25">
      <c r="A438">
        <v>427</v>
      </c>
      <c r="B438" s="18" t="s">
        <v>28029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28030</v>
      </c>
      <c r="H438" s="1">
        <f>+Temporalidad[[#This Row],[ID]]</f>
        <v>427</v>
      </c>
    </row>
    <row r="439" spans="1:8" x14ac:dyDescent="0.25">
      <c r="A439">
        <v>428</v>
      </c>
      <c r="B439" s="18" t="s">
        <v>28031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28032</v>
      </c>
      <c r="H439" s="1">
        <f>+Temporalidad[[#This Row],[ID]]</f>
        <v>428</v>
      </c>
    </row>
    <row r="440" spans="1:8" x14ac:dyDescent="0.25">
      <c r="A440">
        <v>429</v>
      </c>
      <c r="B440" s="18" t="s">
        <v>28033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28034</v>
      </c>
      <c r="H440" s="1">
        <f>+Temporalidad[[#This Row],[ID]]</f>
        <v>429</v>
      </c>
    </row>
    <row r="441" spans="1:8" x14ac:dyDescent="0.25">
      <c r="A441">
        <v>430</v>
      </c>
      <c r="B441" s="18" t="s">
        <v>28035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28036</v>
      </c>
      <c r="H441" s="1">
        <f>+Temporalidad[[#This Row],[ID]]</f>
        <v>430</v>
      </c>
    </row>
    <row r="442" spans="1:8" x14ac:dyDescent="0.25">
      <c r="A442">
        <v>431</v>
      </c>
      <c r="B442" s="18" t="s">
        <v>28037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28038</v>
      </c>
      <c r="H442" s="1">
        <f>+Temporalidad[[#This Row],[ID]]</f>
        <v>431</v>
      </c>
    </row>
    <row r="443" spans="1:8" x14ac:dyDescent="0.25">
      <c r="A443">
        <v>432</v>
      </c>
      <c r="B443" s="18" t="s">
        <v>28039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28040</v>
      </c>
      <c r="H443" s="1">
        <f>+Temporalidad[[#This Row],[ID]]</f>
        <v>432</v>
      </c>
    </row>
    <row r="444" spans="1:8" x14ac:dyDescent="0.25">
      <c r="A444">
        <v>433</v>
      </c>
      <c r="B444" s="18" t="s">
        <v>28041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28042</v>
      </c>
      <c r="H444" s="1">
        <f>+Temporalidad[[#This Row],[ID]]</f>
        <v>433</v>
      </c>
    </row>
    <row r="445" spans="1:8" x14ac:dyDescent="0.25">
      <c r="A445">
        <v>434</v>
      </c>
      <c r="B445" s="18" t="s">
        <v>28043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28044</v>
      </c>
      <c r="H445" s="1">
        <f>+Temporalidad[[#This Row],[ID]]</f>
        <v>434</v>
      </c>
    </row>
    <row r="446" spans="1:8" x14ac:dyDescent="0.25">
      <c r="A446">
        <v>435</v>
      </c>
      <c r="B446" s="18" t="s">
        <v>28045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28046</v>
      </c>
      <c r="H446" s="1">
        <f>+Temporalidad[[#This Row],[ID]]</f>
        <v>435</v>
      </c>
    </row>
    <row r="447" spans="1:8" x14ac:dyDescent="0.25">
      <c r="A447">
        <v>436</v>
      </c>
      <c r="B447" s="18" t="s">
        <v>28047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28048</v>
      </c>
      <c r="H447" s="1">
        <f>+Temporalidad[[#This Row],[ID]]</f>
        <v>436</v>
      </c>
    </row>
    <row r="448" spans="1:8" x14ac:dyDescent="0.25">
      <c r="A448">
        <v>437</v>
      </c>
      <c r="B448" s="18" t="s">
        <v>28049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28050</v>
      </c>
      <c r="H448" s="1">
        <f>+Temporalidad[[#This Row],[ID]]</f>
        <v>437</v>
      </c>
    </row>
    <row r="449" spans="1:8" x14ac:dyDescent="0.25">
      <c r="A449">
        <v>438</v>
      </c>
      <c r="B449" s="18" t="s">
        <v>28051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28052</v>
      </c>
      <c r="H449" s="1">
        <f>+Temporalidad[[#This Row],[ID]]</f>
        <v>438</v>
      </c>
    </row>
    <row r="450" spans="1:8" x14ac:dyDescent="0.25">
      <c r="A450">
        <v>439</v>
      </c>
      <c r="B450" s="18" t="s">
        <v>28053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28054</v>
      </c>
      <c r="H450" s="1">
        <f>+Temporalidad[[#This Row],[ID]]</f>
        <v>439</v>
      </c>
    </row>
    <row r="451" spans="1:8" x14ac:dyDescent="0.25">
      <c r="A451">
        <v>440</v>
      </c>
      <c r="B451" s="18" t="s">
        <v>28055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28056</v>
      </c>
      <c r="H451" s="1">
        <f>+Temporalidad[[#This Row],[ID]]</f>
        <v>440</v>
      </c>
    </row>
    <row r="452" spans="1:8" x14ac:dyDescent="0.25">
      <c r="A452">
        <v>441</v>
      </c>
      <c r="B452" s="18" t="s">
        <v>28057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28058</v>
      </c>
      <c r="H452" s="1">
        <f>+Temporalidad[[#This Row],[ID]]</f>
        <v>441</v>
      </c>
    </row>
    <row r="453" spans="1:8" x14ac:dyDescent="0.25">
      <c r="A453">
        <v>442</v>
      </c>
      <c r="B453" s="18" t="s">
        <v>28059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28060</v>
      </c>
      <c r="H453" s="1">
        <f>+Temporalidad[[#This Row],[ID]]</f>
        <v>442</v>
      </c>
    </row>
    <row r="454" spans="1:8" x14ac:dyDescent="0.25">
      <c r="A454">
        <v>443</v>
      </c>
      <c r="B454" s="18" t="s">
        <v>28061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28062</v>
      </c>
      <c r="H454" s="1">
        <f>+Temporalidad[[#This Row],[ID]]</f>
        <v>443</v>
      </c>
    </row>
    <row r="455" spans="1:8" x14ac:dyDescent="0.25">
      <c r="A455">
        <v>444</v>
      </c>
      <c r="B455" s="18" t="s">
        <v>28063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28064</v>
      </c>
      <c r="H455" s="1">
        <f>+Temporalidad[[#This Row],[ID]]</f>
        <v>444</v>
      </c>
    </row>
    <row r="456" spans="1:8" x14ac:dyDescent="0.25">
      <c r="A456">
        <v>445</v>
      </c>
      <c r="B456" s="18" t="s">
        <v>28065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28066</v>
      </c>
      <c r="H456" s="1">
        <f>+Temporalidad[[#This Row],[ID]]</f>
        <v>445</v>
      </c>
    </row>
    <row r="457" spans="1:8" x14ac:dyDescent="0.25">
      <c r="A457">
        <v>446</v>
      </c>
      <c r="B457" s="18" t="s">
        <v>28067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28068</v>
      </c>
      <c r="H457" s="1">
        <f>+Temporalidad[[#This Row],[ID]]</f>
        <v>446</v>
      </c>
    </row>
    <row r="458" spans="1:8" x14ac:dyDescent="0.25">
      <c r="A458">
        <v>447</v>
      </c>
      <c r="B458" s="18" t="s">
        <v>28069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28070</v>
      </c>
      <c r="H458" s="1">
        <f>+Temporalidad[[#This Row],[ID]]</f>
        <v>447</v>
      </c>
    </row>
    <row r="459" spans="1:8" x14ac:dyDescent="0.25">
      <c r="A459">
        <v>448</v>
      </c>
      <c r="B459" s="18" t="s">
        <v>28071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28072</v>
      </c>
      <c r="H459" s="1">
        <f>+Temporalidad[[#This Row],[ID]]</f>
        <v>448</v>
      </c>
    </row>
    <row r="460" spans="1:8" x14ac:dyDescent="0.25">
      <c r="A460">
        <v>449</v>
      </c>
      <c r="B460" s="18" t="s">
        <v>28073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28074</v>
      </c>
      <c r="H460" s="1">
        <f>+Temporalidad[[#This Row],[ID]]</f>
        <v>449</v>
      </c>
    </row>
    <row r="461" spans="1:8" x14ac:dyDescent="0.25">
      <c r="A461">
        <v>450</v>
      </c>
      <c r="B461" s="18" t="s">
        <v>28075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28076</v>
      </c>
      <c r="H461" s="1">
        <f>+Temporalidad[[#This Row],[ID]]</f>
        <v>450</v>
      </c>
    </row>
    <row r="462" spans="1:8" x14ac:dyDescent="0.25">
      <c r="A462">
        <v>451</v>
      </c>
      <c r="B462" s="18" t="s">
        <v>28077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28078</v>
      </c>
      <c r="H462" s="1">
        <f>+Temporalidad[[#This Row],[ID]]</f>
        <v>451</v>
      </c>
    </row>
    <row r="463" spans="1:8" x14ac:dyDescent="0.25">
      <c r="A463">
        <v>452</v>
      </c>
      <c r="B463" s="18" t="s">
        <v>28079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28080</v>
      </c>
      <c r="H463" s="1">
        <f>+Temporalidad[[#This Row],[ID]]</f>
        <v>452</v>
      </c>
    </row>
    <row r="464" spans="1:8" x14ac:dyDescent="0.25">
      <c r="A464">
        <v>453</v>
      </c>
      <c r="B464" s="18" t="s">
        <v>28081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28082</v>
      </c>
      <c r="H464" s="1">
        <f>+Temporalidad[[#This Row],[ID]]</f>
        <v>453</v>
      </c>
    </row>
    <row r="465" spans="1:8" x14ac:dyDescent="0.25">
      <c r="A465">
        <v>454</v>
      </c>
      <c r="B465" s="18" t="s">
        <v>28083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28084</v>
      </c>
      <c r="H465" s="1">
        <f>+Temporalidad[[#This Row],[ID]]</f>
        <v>454</v>
      </c>
    </row>
    <row r="466" spans="1:8" x14ac:dyDescent="0.25">
      <c r="A466">
        <v>455</v>
      </c>
      <c r="B466" s="18" t="s">
        <v>28085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28086</v>
      </c>
      <c r="H466" s="1">
        <f>+Temporalidad[[#This Row],[ID]]</f>
        <v>455</v>
      </c>
    </row>
    <row r="467" spans="1:8" x14ac:dyDescent="0.25">
      <c r="A467">
        <v>456</v>
      </c>
      <c r="B467" s="18" t="s">
        <v>28087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28088</v>
      </c>
      <c r="H467" s="1">
        <f>+Temporalidad[[#This Row],[ID]]</f>
        <v>456</v>
      </c>
    </row>
    <row r="468" spans="1:8" x14ac:dyDescent="0.25">
      <c r="A468">
        <v>457</v>
      </c>
      <c r="B468" s="18" t="s">
        <v>28089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28090</v>
      </c>
      <c r="H468" s="1">
        <f>+Temporalidad[[#This Row],[ID]]</f>
        <v>457</v>
      </c>
    </row>
    <row r="469" spans="1:8" x14ac:dyDescent="0.25">
      <c r="A469">
        <v>458</v>
      </c>
      <c r="B469" s="18" t="s">
        <v>28091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28092</v>
      </c>
      <c r="H469" s="1">
        <f>+Temporalidad[[#This Row],[ID]]</f>
        <v>458</v>
      </c>
    </row>
    <row r="470" spans="1:8" x14ac:dyDescent="0.25">
      <c r="A470">
        <v>459</v>
      </c>
      <c r="B470" s="18" t="s">
        <v>28093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28094</v>
      </c>
      <c r="H470" s="1">
        <f>+Temporalidad[[#This Row],[ID]]</f>
        <v>459</v>
      </c>
    </row>
    <row r="471" spans="1:8" x14ac:dyDescent="0.25">
      <c r="A471">
        <v>460</v>
      </c>
      <c r="B471" s="18" t="s">
        <v>28095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28096</v>
      </c>
      <c r="H471" s="1">
        <f>+Temporalidad[[#This Row],[ID]]</f>
        <v>460</v>
      </c>
    </row>
    <row r="472" spans="1:8" x14ac:dyDescent="0.25">
      <c r="A472">
        <v>461</v>
      </c>
      <c r="B472" s="18" t="s">
        <v>28097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28098</v>
      </c>
      <c r="H472" s="1">
        <f>+Temporalidad[[#This Row],[ID]]</f>
        <v>461</v>
      </c>
    </row>
    <row r="473" spans="1:8" x14ac:dyDescent="0.25">
      <c r="A473">
        <v>462</v>
      </c>
      <c r="B473" s="18" t="s">
        <v>28099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28100</v>
      </c>
      <c r="H473" s="1">
        <f>+Temporalidad[[#This Row],[ID]]</f>
        <v>462</v>
      </c>
    </row>
    <row r="474" spans="1:8" x14ac:dyDescent="0.25">
      <c r="A474">
        <v>463</v>
      </c>
      <c r="B474" s="18" t="s">
        <v>28101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28102</v>
      </c>
      <c r="H474" s="1">
        <f>+Temporalidad[[#This Row],[ID]]</f>
        <v>463</v>
      </c>
    </row>
    <row r="475" spans="1:8" x14ac:dyDescent="0.25">
      <c r="A475">
        <v>464</v>
      </c>
      <c r="B475" s="18" t="s">
        <v>28103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28104</v>
      </c>
      <c r="H475" s="1">
        <f>+Temporalidad[[#This Row],[ID]]</f>
        <v>464</v>
      </c>
    </row>
    <row r="476" spans="1:8" x14ac:dyDescent="0.25">
      <c r="A476">
        <v>465</v>
      </c>
      <c r="B476" s="18" t="s">
        <v>28105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28106</v>
      </c>
      <c r="H476" s="1">
        <f>+Temporalidad[[#This Row],[ID]]</f>
        <v>465</v>
      </c>
    </row>
    <row r="477" spans="1:8" x14ac:dyDescent="0.25">
      <c r="A477">
        <v>466</v>
      </c>
      <c r="B477" s="18" t="s">
        <v>28107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28108</v>
      </c>
      <c r="H477" s="1">
        <f>+Temporalidad[[#This Row],[ID]]</f>
        <v>466</v>
      </c>
    </row>
    <row r="478" spans="1:8" x14ac:dyDescent="0.25">
      <c r="A478">
        <v>467</v>
      </c>
      <c r="B478" s="18" t="s">
        <v>28109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28110</v>
      </c>
      <c r="H478" s="1">
        <f>+Temporalidad[[#This Row],[ID]]</f>
        <v>467</v>
      </c>
    </row>
    <row r="479" spans="1:8" x14ac:dyDescent="0.25">
      <c r="A479">
        <v>468</v>
      </c>
      <c r="B479" s="18" t="s">
        <v>28111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28112</v>
      </c>
      <c r="H479" s="1">
        <f>+Temporalidad[[#This Row],[ID]]</f>
        <v>468</v>
      </c>
    </row>
    <row r="480" spans="1:8" x14ac:dyDescent="0.25">
      <c r="A480">
        <v>469</v>
      </c>
      <c r="B480" s="18" t="s">
        <v>28113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28114</v>
      </c>
      <c r="H480" s="1">
        <f>+Temporalidad[[#This Row],[ID]]</f>
        <v>469</v>
      </c>
    </row>
    <row r="481" spans="1:8" x14ac:dyDescent="0.25">
      <c r="A481">
        <v>470</v>
      </c>
      <c r="B481" s="18" t="s">
        <v>28115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28116</v>
      </c>
      <c r="H481" s="1">
        <f>+Temporalidad[[#This Row],[ID]]</f>
        <v>470</v>
      </c>
    </row>
    <row r="482" spans="1:8" x14ac:dyDescent="0.25">
      <c r="A482">
        <v>471</v>
      </c>
      <c r="B482" s="18" t="s">
        <v>28117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28118</v>
      </c>
      <c r="H482" s="1">
        <f>+Temporalidad[[#This Row],[ID]]</f>
        <v>471</v>
      </c>
    </row>
    <row r="483" spans="1:8" x14ac:dyDescent="0.25">
      <c r="A483">
        <v>472</v>
      </c>
      <c r="B483" s="18" t="s">
        <v>28119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28120</v>
      </c>
      <c r="H483" s="1">
        <f>+Temporalidad[[#This Row],[ID]]</f>
        <v>472</v>
      </c>
    </row>
    <row r="484" spans="1:8" x14ac:dyDescent="0.25">
      <c r="A484">
        <v>473</v>
      </c>
      <c r="B484" s="18" t="s">
        <v>28121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28122</v>
      </c>
      <c r="H484" s="1">
        <f>+Temporalidad[[#This Row],[ID]]</f>
        <v>473</v>
      </c>
    </row>
    <row r="485" spans="1:8" x14ac:dyDescent="0.25">
      <c r="A485">
        <v>474</v>
      </c>
      <c r="B485" s="18" t="s">
        <v>28123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28124</v>
      </c>
      <c r="H485" s="1">
        <f>+Temporalidad[[#This Row],[ID]]</f>
        <v>474</v>
      </c>
    </row>
    <row r="486" spans="1:8" x14ac:dyDescent="0.25">
      <c r="A486">
        <v>475</v>
      </c>
      <c r="B486" s="18" t="s">
        <v>28125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28126</v>
      </c>
      <c r="H486" s="1">
        <f>+Temporalidad[[#This Row],[ID]]</f>
        <v>475</v>
      </c>
    </row>
    <row r="487" spans="1:8" x14ac:dyDescent="0.25">
      <c r="A487">
        <v>476</v>
      </c>
      <c r="B487" s="18" t="s">
        <v>28127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28128</v>
      </c>
      <c r="H487" s="1">
        <f>+Temporalidad[[#This Row],[ID]]</f>
        <v>476</v>
      </c>
    </row>
    <row r="488" spans="1:8" x14ac:dyDescent="0.25">
      <c r="A488">
        <v>477</v>
      </c>
      <c r="B488" s="18" t="s">
        <v>28129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28130</v>
      </c>
      <c r="H488" s="1">
        <f>+Temporalidad[[#This Row],[ID]]</f>
        <v>477</v>
      </c>
    </row>
    <row r="489" spans="1:8" x14ac:dyDescent="0.25">
      <c r="A489">
        <v>478</v>
      </c>
      <c r="B489" s="18" t="s">
        <v>28131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28132</v>
      </c>
      <c r="H489" s="1">
        <f>+Temporalidad[[#This Row],[ID]]</f>
        <v>478</v>
      </c>
    </row>
    <row r="490" spans="1:8" x14ac:dyDescent="0.25">
      <c r="A490">
        <v>479</v>
      </c>
      <c r="B490" s="18" t="s">
        <v>28133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28134</v>
      </c>
      <c r="H490" s="1">
        <f>+Temporalidad[[#This Row],[ID]]</f>
        <v>479</v>
      </c>
    </row>
    <row r="491" spans="1:8" x14ac:dyDescent="0.25">
      <c r="A491">
        <v>480</v>
      </c>
      <c r="B491" s="18" t="s">
        <v>28135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28136</v>
      </c>
      <c r="H491" s="1">
        <f>+Temporalidad[[#This Row],[ID]]</f>
        <v>480</v>
      </c>
    </row>
    <row r="492" spans="1:8" x14ac:dyDescent="0.25">
      <c r="A492">
        <v>481</v>
      </c>
      <c r="B492" s="18" t="s">
        <v>28137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28138</v>
      </c>
      <c r="H492" s="1">
        <f>+Temporalidad[[#This Row],[ID]]</f>
        <v>481</v>
      </c>
    </row>
    <row r="493" spans="1:8" x14ac:dyDescent="0.25">
      <c r="A493">
        <v>482</v>
      </c>
      <c r="B493" s="18" t="s">
        <v>28139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28140</v>
      </c>
      <c r="H493" s="1">
        <f>+Temporalidad[[#This Row],[ID]]</f>
        <v>482</v>
      </c>
    </row>
    <row r="494" spans="1:8" x14ac:dyDescent="0.25">
      <c r="A494">
        <v>483</v>
      </c>
      <c r="B494" s="18" t="s">
        <v>28141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28142</v>
      </c>
      <c r="H494" s="1">
        <f>+Temporalidad[[#This Row],[ID]]</f>
        <v>483</v>
      </c>
    </row>
    <row r="495" spans="1:8" x14ac:dyDescent="0.25">
      <c r="A495">
        <v>484</v>
      </c>
      <c r="B495" s="18" t="s">
        <v>28143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28144</v>
      </c>
      <c r="H495" s="1">
        <f>+Temporalidad[[#This Row],[ID]]</f>
        <v>484</v>
      </c>
    </row>
    <row r="496" spans="1:8" x14ac:dyDescent="0.25">
      <c r="A496">
        <v>485</v>
      </c>
      <c r="B496" s="18" t="s">
        <v>28145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28146</v>
      </c>
      <c r="H496" s="1">
        <f>+Temporalidad[[#This Row],[ID]]</f>
        <v>485</v>
      </c>
    </row>
    <row r="497" spans="1:8" x14ac:dyDescent="0.25">
      <c r="A497">
        <v>486</v>
      </c>
      <c r="B497" s="18" t="s">
        <v>28147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28148</v>
      </c>
      <c r="H497" s="1">
        <f>+Temporalidad[[#This Row],[ID]]</f>
        <v>486</v>
      </c>
    </row>
    <row r="498" spans="1:8" x14ac:dyDescent="0.25">
      <c r="A498">
        <v>487</v>
      </c>
      <c r="B498" s="18" t="s">
        <v>28149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28150</v>
      </c>
      <c r="H498" s="1">
        <f>+Temporalidad[[#This Row],[ID]]</f>
        <v>487</v>
      </c>
    </row>
    <row r="499" spans="1:8" x14ac:dyDescent="0.25">
      <c r="A499">
        <v>488</v>
      </c>
      <c r="B499" s="18" t="s">
        <v>28151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28152</v>
      </c>
      <c r="H499" s="1">
        <f>+Temporalidad[[#This Row],[ID]]</f>
        <v>488</v>
      </c>
    </row>
    <row r="500" spans="1:8" x14ac:dyDescent="0.25">
      <c r="A500">
        <v>489</v>
      </c>
      <c r="B500" s="18" t="s">
        <v>28153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28154</v>
      </c>
      <c r="H500" s="1">
        <f>+Temporalidad[[#This Row],[ID]]</f>
        <v>489</v>
      </c>
    </row>
    <row r="501" spans="1:8" x14ac:dyDescent="0.25">
      <c r="A501">
        <v>490</v>
      </c>
      <c r="B501" s="18" t="s">
        <v>28155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28156</v>
      </c>
      <c r="H501" s="1">
        <f>+Temporalidad[[#This Row],[ID]]</f>
        <v>490</v>
      </c>
    </row>
    <row r="502" spans="1:8" x14ac:dyDescent="0.25">
      <c r="A502">
        <v>491</v>
      </c>
      <c r="B502" s="18" t="s">
        <v>28157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28158</v>
      </c>
      <c r="H502" s="1">
        <f>+Temporalidad[[#This Row],[ID]]</f>
        <v>491</v>
      </c>
    </row>
    <row r="503" spans="1:8" x14ac:dyDescent="0.25">
      <c r="A503">
        <v>492</v>
      </c>
      <c r="B503" s="18" t="s">
        <v>28159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28160</v>
      </c>
      <c r="H503" s="1">
        <f>+Temporalidad[[#This Row],[ID]]</f>
        <v>492</v>
      </c>
    </row>
    <row r="504" spans="1:8" x14ac:dyDescent="0.25">
      <c r="A504">
        <v>493</v>
      </c>
      <c r="B504" s="18" t="s">
        <v>28161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28162</v>
      </c>
      <c r="H504" s="1">
        <f>+Temporalidad[[#This Row],[ID]]</f>
        <v>493</v>
      </c>
    </row>
    <row r="505" spans="1:8" x14ac:dyDescent="0.25">
      <c r="A505">
        <v>494</v>
      </c>
      <c r="B505" s="18" t="s">
        <v>28163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28164</v>
      </c>
      <c r="H505" s="1">
        <f>+Temporalidad[[#This Row],[ID]]</f>
        <v>494</v>
      </c>
    </row>
    <row r="506" spans="1:8" x14ac:dyDescent="0.25">
      <c r="A506">
        <v>495</v>
      </c>
      <c r="B506" s="18" t="s">
        <v>28165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28166</v>
      </c>
      <c r="H506" s="1">
        <f>+Temporalidad[[#This Row],[ID]]</f>
        <v>495</v>
      </c>
    </row>
    <row r="507" spans="1:8" x14ac:dyDescent="0.25">
      <c r="A507">
        <v>496</v>
      </c>
      <c r="B507" s="18" t="s">
        <v>28167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28168</v>
      </c>
      <c r="H507" s="1">
        <f>+Temporalidad[[#This Row],[ID]]</f>
        <v>496</v>
      </c>
    </row>
    <row r="508" spans="1:8" x14ac:dyDescent="0.25">
      <c r="A508">
        <v>497</v>
      </c>
      <c r="B508" s="18" t="s">
        <v>28169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28170</v>
      </c>
      <c r="H508" s="1">
        <f>+Temporalidad[[#This Row],[ID]]</f>
        <v>497</v>
      </c>
    </row>
    <row r="509" spans="1:8" x14ac:dyDescent="0.25">
      <c r="A509">
        <v>498</v>
      </c>
      <c r="B509" s="18" t="s">
        <v>28171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28172</v>
      </c>
      <c r="H509" s="1">
        <f>+Temporalidad[[#This Row],[ID]]</f>
        <v>498</v>
      </c>
    </row>
    <row r="510" spans="1:8" x14ac:dyDescent="0.25">
      <c r="A510">
        <v>499</v>
      </c>
      <c r="B510" s="18" t="s">
        <v>28173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28174</v>
      </c>
      <c r="H510" s="1">
        <f>+Temporalidad[[#This Row],[ID]]</f>
        <v>499</v>
      </c>
    </row>
    <row r="511" spans="1:8" x14ac:dyDescent="0.25">
      <c r="A511">
        <v>500</v>
      </c>
      <c r="B511" s="18" t="s">
        <v>28175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28176</v>
      </c>
      <c r="H511" s="1">
        <f>+Temporalidad[[#This Row],[ID]]</f>
        <v>500</v>
      </c>
    </row>
    <row r="512" spans="1:8" x14ac:dyDescent="0.25">
      <c r="A512">
        <v>501</v>
      </c>
      <c r="B512" s="18" t="s">
        <v>28177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28178</v>
      </c>
      <c r="H512" s="1">
        <f>+Temporalidad[[#This Row],[ID]]</f>
        <v>501</v>
      </c>
    </row>
    <row r="513" spans="1:8" x14ac:dyDescent="0.25">
      <c r="A513">
        <v>502</v>
      </c>
      <c r="B513" s="18" t="s">
        <v>28179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28180</v>
      </c>
      <c r="H513" s="1">
        <f>+Temporalidad[[#This Row],[ID]]</f>
        <v>502</v>
      </c>
    </row>
    <row r="514" spans="1:8" x14ac:dyDescent="0.25">
      <c r="A514">
        <v>503</v>
      </c>
      <c r="B514" s="18" t="s">
        <v>28181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28182</v>
      </c>
      <c r="H514" s="1">
        <f>+Temporalidad[[#This Row],[ID]]</f>
        <v>503</v>
      </c>
    </row>
    <row r="515" spans="1:8" x14ac:dyDescent="0.25">
      <c r="A515">
        <v>504</v>
      </c>
      <c r="B515" s="18" t="s">
        <v>28183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28184</v>
      </c>
      <c r="H515" s="1">
        <f>+Temporalidad[[#This Row],[ID]]</f>
        <v>504</v>
      </c>
    </row>
    <row r="516" spans="1:8" x14ac:dyDescent="0.25">
      <c r="A516">
        <v>505</v>
      </c>
      <c r="B516" s="18" t="s">
        <v>28185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28186</v>
      </c>
      <c r="H516" s="1">
        <f>+Temporalidad[[#This Row],[ID]]</f>
        <v>505</v>
      </c>
    </row>
    <row r="517" spans="1:8" x14ac:dyDescent="0.25">
      <c r="A517">
        <v>506</v>
      </c>
      <c r="B517" s="18" t="s">
        <v>28187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28188</v>
      </c>
      <c r="H517" s="1">
        <f>+Temporalidad[[#This Row],[ID]]</f>
        <v>506</v>
      </c>
    </row>
    <row r="518" spans="1:8" x14ac:dyDescent="0.25">
      <c r="A518">
        <v>507</v>
      </c>
      <c r="B518" s="18" t="s">
        <v>28189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28190</v>
      </c>
      <c r="H518" s="1">
        <f>+Temporalidad[[#This Row],[ID]]</f>
        <v>507</v>
      </c>
    </row>
    <row r="519" spans="1:8" x14ac:dyDescent="0.25">
      <c r="A519">
        <v>508</v>
      </c>
      <c r="B519" s="18" t="s">
        <v>28191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28192</v>
      </c>
      <c r="H519" s="1">
        <f>+Temporalidad[[#This Row],[ID]]</f>
        <v>508</v>
      </c>
    </row>
    <row r="520" spans="1:8" x14ac:dyDescent="0.25">
      <c r="A520">
        <v>509</v>
      </c>
      <c r="B520" s="18" t="s">
        <v>28193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28194</v>
      </c>
      <c r="H520" s="1">
        <f>+Temporalidad[[#This Row],[ID]]</f>
        <v>509</v>
      </c>
    </row>
    <row r="521" spans="1:8" x14ac:dyDescent="0.25">
      <c r="A521">
        <v>510</v>
      </c>
      <c r="B521" s="18" t="s">
        <v>28195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28196</v>
      </c>
      <c r="H521" s="1">
        <f>+Temporalidad[[#This Row],[ID]]</f>
        <v>510</v>
      </c>
    </row>
    <row r="522" spans="1:8" x14ac:dyDescent="0.25">
      <c r="A522">
        <v>511</v>
      </c>
      <c r="B522" s="18" t="s">
        <v>28197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28198</v>
      </c>
      <c r="H522" s="1">
        <f>+Temporalidad[[#This Row],[ID]]</f>
        <v>511</v>
      </c>
    </row>
    <row r="523" spans="1:8" x14ac:dyDescent="0.25">
      <c r="A523">
        <v>512</v>
      </c>
      <c r="B523" s="18" t="s">
        <v>28199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28200</v>
      </c>
      <c r="H523" s="1">
        <f>+Temporalidad[[#This Row],[ID]]</f>
        <v>512</v>
      </c>
    </row>
    <row r="524" spans="1:8" x14ac:dyDescent="0.25">
      <c r="A524">
        <v>513</v>
      </c>
      <c r="B524" s="18" t="s">
        <v>28201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28202</v>
      </c>
      <c r="H524" s="1">
        <f>+Temporalidad[[#This Row],[ID]]</f>
        <v>513</v>
      </c>
    </row>
    <row r="525" spans="1:8" x14ac:dyDescent="0.25">
      <c r="A525">
        <v>514</v>
      </c>
      <c r="B525" s="18" t="s">
        <v>28203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28204</v>
      </c>
      <c r="H525" s="1">
        <f>+Temporalidad[[#This Row],[ID]]</f>
        <v>514</v>
      </c>
    </row>
    <row r="526" spans="1:8" x14ac:dyDescent="0.25">
      <c r="A526">
        <v>515</v>
      </c>
      <c r="B526" s="18" t="s">
        <v>28205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28206</v>
      </c>
      <c r="H526" s="1">
        <f>+Temporalidad[[#This Row],[ID]]</f>
        <v>515</v>
      </c>
    </row>
    <row r="527" spans="1:8" x14ac:dyDescent="0.25">
      <c r="A527">
        <v>516</v>
      </c>
      <c r="B527" s="18" t="s">
        <v>28207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28208</v>
      </c>
      <c r="H527" s="1">
        <f>+Temporalidad[[#This Row],[ID]]</f>
        <v>516</v>
      </c>
    </row>
    <row r="528" spans="1:8" x14ac:dyDescent="0.25">
      <c r="A528">
        <v>517</v>
      </c>
      <c r="B528" s="18" t="s">
        <v>28209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28210</v>
      </c>
      <c r="H528" s="1">
        <f>+Temporalidad[[#This Row],[ID]]</f>
        <v>517</v>
      </c>
    </row>
    <row r="529" spans="1:8" x14ac:dyDescent="0.25">
      <c r="A529">
        <v>518</v>
      </c>
      <c r="B529" s="18" t="s">
        <v>28211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28212</v>
      </c>
      <c r="H529" s="1">
        <f>+Temporalidad[[#This Row],[ID]]</f>
        <v>518</v>
      </c>
    </row>
    <row r="530" spans="1:8" x14ac:dyDescent="0.25">
      <c r="A530">
        <v>519</v>
      </c>
      <c r="B530" s="18" t="s">
        <v>28213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28214</v>
      </c>
      <c r="H530" s="1">
        <f>+Temporalidad[[#This Row],[ID]]</f>
        <v>519</v>
      </c>
    </row>
    <row r="531" spans="1:8" x14ac:dyDescent="0.25">
      <c r="A531">
        <v>520</v>
      </c>
      <c r="B531" s="18" t="s">
        <v>28215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28216</v>
      </c>
      <c r="H531" s="1">
        <f>+Temporalidad[[#This Row],[ID]]</f>
        <v>520</v>
      </c>
    </row>
    <row r="532" spans="1:8" x14ac:dyDescent="0.25">
      <c r="A532">
        <v>521</v>
      </c>
      <c r="B532" s="18" t="s">
        <v>28217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28218</v>
      </c>
      <c r="H532" s="1">
        <f>+Temporalidad[[#This Row],[ID]]</f>
        <v>521</v>
      </c>
    </row>
    <row r="533" spans="1:8" x14ac:dyDescent="0.25">
      <c r="A533">
        <v>522</v>
      </c>
      <c r="B533" s="18" t="s">
        <v>28219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28220</v>
      </c>
      <c r="H533" s="1">
        <f>+Temporalidad[[#This Row],[ID]]</f>
        <v>522</v>
      </c>
    </row>
    <row r="534" spans="1:8" x14ac:dyDescent="0.25">
      <c r="A534">
        <v>523</v>
      </c>
      <c r="B534" s="18" t="s">
        <v>28221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28222</v>
      </c>
      <c r="H534" s="1">
        <f>+Temporalidad[[#This Row],[ID]]</f>
        <v>523</v>
      </c>
    </row>
    <row r="535" spans="1:8" x14ac:dyDescent="0.25">
      <c r="A535">
        <v>524</v>
      </c>
      <c r="B535" s="18" t="s">
        <v>28223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28224</v>
      </c>
      <c r="H535" s="1">
        <f>+Temporalidad[[#This Row],[ID]]</f>
        <v>524</v>
      </c>
    </row>
    <row r="536" spans="1:8" x14ac:dyDescent="0.25">
      <c r="A536">
        <v>525</v>
      </c>
      <c r="B536" s="18" t="s">
        <v>28225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28226</v>
      </c>
      <c r="H536" s="1">
        <f>+Temporalidad[[#This Row],[ID]]</f>
        <v>525</v>
      </c>
    </row>
    <row r="537" spans="1:8" x14ac:dyDescent="0.25">
      <c r="A537">
        <v>526</v>
      </c>
      <c r="B537" s="18" t="s">
        <v>28227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28228</v>
      </c>
      <c r="H537" s="1">
        <f>+Temporalidad[[#This Row],[ID]]</f>
        <v>526</v>
      </c>
    </row>
    <row r="538" spans="1:8" x14ac:dyDescent="0.25">
      <c r="A538">
        <v>527</v>
      </c>
      <c r="B538" s="18" t="s">
        <v>28229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28230</v>
      </c>
      <c r="H538" s="1">
        <f>+Temporalidad[[#This Row],[ID]]</f>
        <v>527</v>
      </c>
    </row>
    <row r="539" spans="1:8" x14ac:dyDescent="0.25">
      <c r="A539">
        <v>528</v>
      </c>
      <c r="B539" s="18" t="s">
        <v>28231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28232</v>
      </c>
      <c r="H539" s="1">
        <f>+Temporalidad[[#This Row],[ID]]</f>
        <v>528</v>
      </c>
    </row>
    <row r="540" spans="1:8" x14ac:dyDescent="0.25">
      <c r="A540">
        <v>529</v>
      </c>
      <c r="B540" s="18" t="s">
        <v>28233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28234</v>
      </c>
      <c r="H540" s="1">
        <f>+Temporalidad[[#This Row],[ID]]</f>
        <v>529</v>
      </c>
    </row>
    <row r="541" spans="1:8" x14ac:dyDescent="0.25">
      <c r="A541">
        <v>530</v>
      </c>
      <c r="B541" s="18" t="s">
        <v>28235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28236</v>
      </c>
      <c r="H541" s="1">
        <f>+Temporalidad[[#This Row],[ID]]</f>
        <v>530</v>
      </c>
    </row>
    <row r="542" spans="1:8" x14ac:dyDescent="0.25">
      <c r="A542">
        <v>531</v>
      </c>
      <c r="B542" s="18" t="s">
        <v>28237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28238</v>
      </c>
      <c r="H542" s="1">
        <f>+Temporalidad[[#This Row],[ID]]</f>
        <v>531</v>
      </c>
    </row>
    <row r="543" spans="1:8" x14ac:dyDescent="0.25">
      <c r="A543">
        <v>532</v>
      </c>
      <c r="B543" s="18" t="s">
        <v>28239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28240</v>
      </c>
      <c r="H543" s="1">
        <f>+Temporalidad[[#This Row],[ID]]</f>
        <v>532</v>
      </c>
    </row>
    <row r="544" spans="1:8" x14ac:dyDescent="0.25">
      <c r="A544">
        <v>533</v>
      </c>
      <c r="B544" s="18" t="s">
        <v>28241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28242</v>
      </c>
      <c r="H544" s="1">
        <f>+Temporalidad[[#This Row],[ID]]</f>
        <v>533</v>
      </c>
    </row>
    <row r="545" spans="1:8" x14ac:dyDescent="0.25">
      <c r="A545">
        <v>534</v>
      </c>
      <c r="B545" s="18" t="s">
        <v>28243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28244</v>
      </c>
      <c r="H545" s="1">
        <f>+Temporalidad[[#This Row],[ID]]</f>
        <v>534</v>
      </c>
    </row>
    <row r="546" spans="1:8" x14ac:dyDescent="0.25">
      <c r="A546">
        <v>535</v>
      </c>
      <c r="B546" s="18" t="s">
        <v>28245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28246</v>
      </c>
      <c r="H546" s="1">
        <f>+Temporalidad[[#This Row],[ID]]</f>
        <v>535</v>
      </c>
    </row>
    <row r="547" spans="1:8" x14ac:dyDescent="0.25">
      <c r="A547">
        <v>536</v>
      </c>
      <c r="B547" s="18" t="s">
        <v>28247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28248</v>
      </c>
      <c r="H547" s="1">
        <f>+Temporalidad[[#This Row],[ID]]</f>
        <v>536</v>
      </c>
    </row>
    <row r="548" spans="1:8" x14ac:dyDescent="0.25">
      <c r="A548">
        <v>537</v>
      </c>
      <c r="B548" s="18" t="s">
        <v>28249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28250</v>
      </c>
      <c r="H548" s="1">
        <f>+Temporalidad[[#This Row],[ID]]</f>
        <v>537</v>
      </c>
    </row>
    <row r="549" spans="1:8" x14ac:dyDescent="0.25">
      <c r="A549">
        <v>538</v>
      </c>
      <c r="B549" s="18" t="s">
        <v>28251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28252</v>
      </c>
      <c r="H549" s="1">
        <f>+Temporalidad[[#This Row],[ID]]</f>
        <v>538</v>
      </c>
    </row>
    <row r="550" spans="1:8" x14ac:dyDescent="0.25">
      <c r="A550">
        <v>539</v>
      </c>
      <c r="B550" s="18" t="s">
        <v>28253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28254</v>
      </c>
      <c r="H550" s="1">
        <f>+Temporalidad[[#This Row],[ID]]</f>
        <v>539</v>
      </c>
    </row>
    <row r="551" spans="1:8" x14ac:dyDescent="0.25">
      <c r="A551">
        <v>540</v>
      </c>
      <c r="B551" s="18" t="s">
        <v>28255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28256</v>
      </c>
      <c r="H551" s="1">
        <f>+Temporalidad[[#This Row],[ID]]</f>
        <v>540</v>
      </c>
    </row>
    <row r="552" spans="1:8" x14ac:dyDescent="0.25">
      <c r="A552">
        <v>541</v>
      </c>
      <c r="B552" s="18" t="s">
        <v>28257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28258</v>
      </c>
      <c r="H552" s="1">
        <f>+Temporalidad[[#This Row],[ID]]</f>
        <v>541</v>
      </c>
    </row>
    <row r="553" spans="1:8" x14ac:dyDescent="0.25">
      <c r="A553">
        <v>542</v>
      </c>
      <c r="B553" s="18" t="s">
        <v>28259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28260</v>
      </c>
      <c r="H553" s="1">
        <f>+Temporalidad[[#This Row],[ID]]</f>
        <v>542</v>
      </c>
    </row>
    <row r="554" spans="1:8" x14ac:dyDescent="0.25">
      <c r="A554">
        <v>543</v>
      </c>
      <c r="B554" s="18" t="s">
        <v>28261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28262</v>
      </c>
      <c r="H554" s="1">
        <f>+Temporalidad[[#This Row],[ID]]</f>
        <v>543</v>
      </c>
    </row>
    <row r="555" spans="1:8" x14ac:dyDescent="0.25">
      <c r="A555">
        <v>544</v>
      </c>
      <c r="B555" s="18" t="s">
        <v>28263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28264</v>
      </c>
      <c r="H555" s="1">
        <f>+Temporalidad[[#This Row],[ID]]</f>
        <v>544</v>
      </c>
    </row>
    <row r="556" spans="1:8" x14ac:dyDescent="0.25">
      <c r="A556">
        <v>545</v>
      </c>
      <c r="B556" s="18" t="s">
        <v>28265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28266</v>
      </c>
      <c r="H556" s="1">
        <f>+Temporalidad[[#This Row],[ID]]</f>
        <v>545</v>
      </c>
    </row>
    <row r="557" spans="1:8" x14ac:dyDescent="0.25">
      <c r="A557">
        <v>546</v>
      </c>
      <c r="B557" s="18" t="s">
        <v>28267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28268</v>
      </c>
      <c r="H557" s="1">
        <f>+Temporalidad[[#This Row],[ID]]</f>
        <v>546</v>
      </c>
    </row>
    <row r="558" spans="1:8" x14ac:dyDescent="0.25">
      <c r="A558">
        <v>547</v>
      </c>
      <c r="B558" s="18" t="s">
        <v>28269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28270</v>
      </c>
      <c r="H558" s="1">
        <f>+Temporalidad[[#This Row],[ID]]</f>
        <v>547</v>
      </c>
    </row>
    <row r="559" spans="1:8" x14ac:dyDescent="0.25">
      <c r="A559">
        <v>548</v>
      </c>
      <c r="B559" s="18" t="s">
        <v>28271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28272</v>
      </c>
      <c r="H559" s="1">
        <f>+Temporalidad[[#This Row],[ID]]</f>
        <v>548</v>
      </c>
    </row>
    <row r="560" spans="1:8" x14ac:dyDescent="0.25">
      <c r="A560">
        <v>549</v>
      </c>
      <c r="B560" s="18" t="s">
        <v>28273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28274</v>
      </c>
      <c r="H560" s="1">
        <f>+Temporalidad[[#This Row],[ID]]</f>
        <v>549</v>
      </c>
    </row>
    <row r="561" spans="1:8" x14ac:dyDescent="0.25">
      <c r="A561">
        <v>550</v>
      </c>
      <c r="B561" s="18" t="s">
        <v>28275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28276</v>
      </c>
      <c r="H561" s="1">
        <f>+Temporalidad[[#This Row],[ID]]</f>
        <v>550</v>
      </c>
    </row>
    <row r="562" spans="1:8" x14ac:dyDescent="0.25">
      <c r="A562">
        <v>551</v>
      </c>
      <c r="B562" s="18" t="s">
        <v>28277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28278</v>
      </c>
      <c r="H562" s="1">
        <f>+Temporalidad[[#This Row],[ID]]</f>
        <v>551</v>
      </c>
    </row>
    <row r="563" spans="1:8" x14ac:dyDescent="0.25">
      <c r="A563">
        <v>552</v>
      </c>
      <c r="B563" s="18" t="s">
        <v>28279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28280</v>
      </c>
      <c r="H563" s="1">
        <f>+Temporalidad[[#This Row],[ID]]</f>
        <v>552</v>
      </c>
    </row>
    <row r="564" spans="1:8" x14ac:dyDescent="0.25">
      <c r="A564">
        <v>553</v>
      </c>
      <c r="B564" s="18" t="s">
        <v>28281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28282</v>
      </c>
      <c r="H564" s="1">
        <f>+Temporalidad[[#This Row],[ID]]</f>
        <v>553</v>
      </c>
    </row>
    <row r="565" spans="1:8" x14ac:dyDescent="0.25">
      <c r="A565">
        <v>554</v>
      </c>
      <c r="B565" s="18" t="s">
        <v>28283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28284</v>
      </c>
      <c r="H565" s="1">
        <f>+Temporalidad[[#This Row],[ID]]</f>
        <v>554</v>
      </c>
    </row>
    <row r="566" spans="1:8" x14ac:dyDescent="0.25">
      <c r="A566">
        <v>555</v>
      </c>
      <c r="B566" s="18" t="s">
        <v>28285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28286</v>
      </c>
      <c r="H566" s="1">
        <f>+Temporalidad[[#This Row],[ID]]</f>
        <v>555</v>
      </c>
    </row>
    <row r="567" spans="1:8" x14ac:dyDescent="0.25">
      <c r="A567">
        <v>556</v>
      </c>
      <c r="B567" s="18" t="s">
        <v>28287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28288</v>
      </c>
      <c r="H567" s="1">
        <f>+Temporalidad[[#This Row],[ID]]</f>
        <v>556</v>
      </c>
    </row>
    <row r="568" spans="1:8" x14ac:dyDescent="0.25">
      <c r="A568">
        <v>557</v>
      </c>
      <c r="B568" s="18" t="s">
        <v>28289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28290</v>
      </c>
      <c r="H568" s="1">
        <f>+Temporalidad[[#This Row],[ID]]</f>
        <v>557</v>
      </c>
    </row>
    <row r="569" spans="1:8" x14ac:dyDescent="0.25">
      <c r="A569">
        <v>558</v>
      </c>
      <c r="B569" s="18" t="s">
        <v>28291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28292</v>
      </c>
      <c r="H569" s="1">
        <f>+Temporalidad[[#This Row],[ID]]</f>
        <v>558</v>
      </c>
    </row>
    <row r="570" spans="1:8" x14ac:dyDescent="0.25">
      <c r="A570">
        <v>559</v>
      </c>
      <c r="B570" s="18" t="s">
        <v>28293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28294</v>
      </c>
      <c r="H570" s="1">
        <f>+Temporalidad[[#This Row],[ID]]</f>
        <v>559</v>
      </c>
    </row>
    <row r="571" spans="1:8" x14ac:dyDescent="0.25">
      <c r="A571">
        <v>560</v>
      </c>
      <c r="B571" s="18" t="s">
        <v>28295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28296</v>
      </c>
      <c r="H571" s="1">
        <f>+Temporalidad[[#This Row],[ID]]</f>
        <v>560</v>
      </c>
    </row>
    <row r="572" spans="1:8" x14ac:dyDescent="0.25">
      <c r="A572">
        <v>561</v>
      </c>
      <c r="B572" s="18" t="s">
        <v>28297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28298</v>
      </c>
      <c r="H572" s="1">
        <f>+Temporalidad[[#This Row],[ID]]</f>
        <v>561</v>
      </c>
    </row>
    <row r="573" spans="1:8" x14ac:dyDescent="0.25">
      <c r="A573">
        <v>562</v>
      </c>
      <c r="B573" s="18" t="s">
        <v>28299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28300</v>
      </c>
      <c r="H573" s="1">
        <f>+Temporalidad[[#This Row],[ID]]</f>
        <v>562</v>
      </c>
    </row>
    <row r="574" spans="1:8" x14ac:dyDescent="0.25">
      <c r="A574">
        <v>563</v>
      </c>
      <c r="B574" s="18" t="s">
        <v>28301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28302</v>
      </c>
      <c r="H574" s="1">
        <f>+Temporalidad[[#This Row],[ID]]</f>
        <v>563</v>
      </c>
    </row>
    <row r="575" spans="1:8" x14ac:dyDescent="0.25">
      <c r="A575">
        <v>564</v>
      </c>
      <c r="B575" s="18" t="s">
        <v>28303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28304</v>
      </c>
      <c r="H575" s="1">
        <f>+Temporalidad[[#This Row],[ID]]</f>
        <v>564</v>
      </c>
    </row>
    <row r="576" spans="1:8" x14ac:dyDescent="0.25">
      <c r="A576">
        <v>565</v>
      </c>
      <c r="B576" s="18" t="s">
        <v>28305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28306</v>
      </c>
      <c r="H576" s="1">
        <f>+Temporalidad[[#This Row],[ID]]</f>
        <v>565</v>
      </c>
    </row>
    <row r="577" spans="1:8" x14ac:dyDescent="0.25">
      <c r="A577">
        <v>566</v>
      </c>
      <c r="B577" s="18" t="s">
        <v>28307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28308</v>
      </c>
      <c r="H577" s="1">
        <f>+Temporalidad[[#This Row],[ID]]</f>
        <v>566</v>
      </c>
    </row>
    <row r="578" spans="1:8" x14ac:dyDescent="0.25">
      <c r="A578">
        <v>567</v>
      </c>
      <c r="B578" s="18" t="s">
        <v>28309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28310</v>
      </c>
      <c r="H578" s="1">
        <f>+Temporalidad[[#This Row],[ID]]</f>
        <v>567</v>
      </c>
    </row>
    <row r="579" spans="1:8" x14ac:dyDescent="0.25">
      <c r="A579">
        <v>568</v>
      </c>
      <c r="B579" s="18" t="s">
        <v>28311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28312</v>
      </c>
      <c r="H579" s="1">
        <f>+Temporalidad[[#This Row],[ID]]</f>
        <v>568</v>
      </c>
    </row>
    <row r="580" spans="1:8" x14ac:dyDescent="0.25">
      <c r="A580">
        <v>569</v>
      </c>
      <c r="B580" s="18" t="s">
        <v>28313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28314</v>
      </c>
      <c r="H580" s="1">
        <f>+Temporalidad[[#This Row],[ID]]</f>
        <v>569</v>
      </c>
    </row>
    <row r="581" spans="1:8" x14ac:dyDescent="0.25">
      <c r="A581">
        <v>570</v>
      </c>
      <c r="B581" s="18" t="s">
        <v>28315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28316</v>
      </c>
      <c r="H581" s="1">
        <f>+Temporalidad[[#This Row],[ID]]</f>
        <v>570</v>
      </c>
    </row>
    <row r="582" spans="1:8" x14ac:dyDescent="0.25">
      <c r="A582">
        <v>571</v>
      </c>
      <c r="B582" s="18" t="s">
        <v>28317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28318</v>
      </c>
      <c r="H582" s="1">
        <f>+Temporalidad[[#This Row],[ID]]</f>
        <v>571</v>
      </c>
    </row>
    <row r="583" spans="1:8" x14ac:dyDescent="0.25">
      <c r="A583">
        <v>572</v>
      </c>
      <c r="B583" s="18" t="s">
        <v>28319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28320</v>
      </c>
      <c r="H583" s="1">
        <f>+Temporalidad[[#This Row],[ID]]</f>
        <v>572</v>
      </c>
    </row>
    <row r="584" spans="1:8" x14ac:dyDescent="0.25">
      <c r="A584">
        <v>573</v>
      </c>
      <c r="B584" s="18" t="s">
        <v>28321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28322</v>
      </c>
      <c r="H584" s="1">
        <f>+Temporalidad[[#This Row],[ID]]</f>
        <v>573</v>
      </c>
    </row>
    <row r="585" spans="1:8" x14ac:dyDescent="0.25">
      <c r="A585">
        <v>574</v>
      </c>
      <c r="B585" s="18" t="s">
        <v>28323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28324</v>
      </c>
      <c r="H585" s="1">
        <f>+Temporalidad[[#This Row],[ID]]</f>
        <v>574</v>
      </c>
    </row>
    <row r="586" spans="1:8" x14ac:dyDescent="0.25">
      <c r="A586">
        <v>575</v>
      </c>
      <c r="B586" s="18" t="s">
        <v>28325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28326</v>
      </c>
      <c r="H586" s="1">
        <f>+Temporalidad[[#This Row],[ID]]</f>
        <v>575</v>
      </c>
    </row>
    <row r="587" spans="1:8" x14ac:dyDescent="0.25">
      <c r="A587">
        <v>576</v>
      </c>
      <c r="B587" s="18" t="s">
        <v>28327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28328</v>
      </c>
      <c r="H587" s="1">
        <f>+Temporalidad[[#This Row],[ID]]</f>
        <v>576</v>
      </c>
    </row>
    <row r="588" spans="1:8" x14ac:dyDescent="0.25">
      <c r="A588">
        <v>577</v>
      </c>
      <c r="B588" s="18" t="s">
        <v>28329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28330</v>
      </c>
      <c r="H588" s="1">
        <f>+Temporalidad[[#This Row],[ID]]</f>
        <v>577</v>
      </c>
    </row>
    <row r="589" spans="1:8" x14ac:dyDescent="0.25">
      <c r="A589">
        <v>578</v>
      </c>
      <c r="B589" s="18" t="s">
        <v>28331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28332</v>
      </c>
      <c r="H589" s="1">
        <f>+Temporalidad[[#This Row],[ID]]</f>
        <v>578</v>
      </c>
    </row>
    <row r="590" spans="1:8" x14ac:dyDescent="0.25">
      <c r="A590">
        <v>579</v>
      </c>
      <c r="B590" s="18" t="s">
        <v>28333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28334</v>
      </c>
      <c r="H590" s="1">
        <f>+Temporalidad[[#This Row],[ID]]</f>
        <v>579</v>
      </c>
    </row>
    <row r="591" spans="1:8" x14ac:dyDescent="0.25">
      <c r="A591">
        <v>580</v>
      </c>
      <c r="B591" s="18" t="s">
        <v>28335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28336</v>
      </c>
      <c r="H591" s="1">
        <f>+Temporalidad[[#This Row],[ID]]</f>
        <v>580</v>
      </c>
    </row>
    <row r="592" spans="1:8" x14ac:dyDescent="0.25">
      <c r="A592">
        <v>581</v>
      </c>
      <c r="B592" s="18" t="s">
        <v>28337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28338</v>
      </c>
      <c r="H592" s="1">
        <f>+Temporalidad[[#This Row],[ID]]</f>
        <v>581</v>
      </c>
    </row>
    <row r="593" spans="1:8" x14ac:dyDescent="0.25">
      <c r="A593">
        <v>582</v>
      </c>
      <c r="B593" s="18" t="s">
        <v>28339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28340</v>
      </c>
      <c r="H593" s="1">
        <f>+Temporalidad[[#This Row],[ID]]</f>
        <v>582</v>
      </c>
    </row>
    <row r="594" spans="1:8" x14ac:dyDescent="0.25">
      <c r="A594">
        <v>583</v>
      </c>
      <c r="B594" s="18" t="s">
        <v>28341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28342</v>
      </c>
      <c r="H594" s="1">
        <f>+Temporalidad[[#This Row],[ID]]</f>
        <v>583</v>
      </c>
    </row>
    <row r="595" spans="1:8" x14ac:dyDescent="0.25">
      <c r="A595">
        <v>584</v>
      </c>
      <c r="B595" s="18" t="s">
        <v>28343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28344</v>
      </c>
      <c r="H595" s="1">
        <f>+Temporalidad[[#This Row],[ID]]</f>
        <v>584</v>
      </c>
    </row>
    <row r="596" spans="1:8" x14ac:dyDescent="0.25">
      <c r="A596">
        <v>585</v>
      </c>
      <c r="B596" s="18" t="s">
        <v>28345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28346</v>
      </c>
      <c r="H596" s="1">
        <f>+Temporalidad[[#This Row],[ID]]</f>
        <v>585</v>
      </c>
    </row>
    <row r="597" spans="1:8" x14ac:dyDescent="0.25">
      <c r="A597">
        <v>586</v>
      </c>
      <c r="B597" s="18" t="s">
        <v>28347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28348</v>
      </c>
      <c r="H597" s="1">
        <f>+Temporalidad[[#This Row],[ID]]</f>
        <v>586</v>
      </c>
    </row>
    <row r="598" spans="1:8" x14ac:dyDescent="0.25">
      <c r="A598">
        <v>587</v>
      </c>
      <c r="B598" s="18" t="s">
        <v>28349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28350</v>
      </c>
      <c r="H598" s="1">
        <f>+Temporalidad[[#This Row],[ID]]</f>
        <v>587</v>
      </c>
    </row>
    <row r="599" spans="1:8" x14ac:dyDescent="0.25">
      <c r="A599">
        <v>588</v>
      </c>
      <c r="B599" s="18" t="s">
        <v>28351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28352</v>
      </c>
      <c r="H599" s="1">
        <f>+Temporalidad[[#This Row],[ID]]</f>
        <v>588</v>
      </c>
    </row>
    <row r="600" spans="1:8" x14ac:dyDescent="0.25">
      <c r="A600">
        <v>589</v>
      </c>
      <c r="B600" s="18" t="s">
        <v>28353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28354</v>
      </c>
      <c r="H600" s="1">
        <f>+Temporalidad[[#This Row],[ID]]</f>
        <v>589</v>
      </c>
    </row>
    <row r="601" spans="1:8" x14ac:dyDescent="0.25">
      <c r="A601">
        <v>590</v>
      </c>
      <c r="B601" s="18" t="s">
        <v>28355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28356</v>
      </c>
      <c r="H601" s="1">
        <f>+Temporalidad[[#This Row],[ID]]</f>
        <v>590</v>
      </c>
    </row>
    <row r="602" spans="1:8" x14ac:dyDescent="0.25">
      <c r="A602">
        <v>591</v>
      </c>
      <c r="B602" s="18" t="s">
        <v>28357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28358</v>
      </c>
      <c r="H602" s="1">
        <f>+Temporalidad[[#This Row],[ID]]</f>
        <v>591</v>
      </c>
    </row>
    <row r="603" spans="1:8" x14ac:dyDescent="0.25">
      <c r="A603">
        <v>592</v>
      </c>
      <c r="B603" s="18" t="s">
        <v>28359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28360</v>
      </c>
      <c r="H603" s="1">
        <f>+Temporalidad[[#This Row],[ID]]</f>
        <v>592</v>
      </c>
    </row>
    <row r="604" spans="1:8" x14ac:dyDescent="0.25">
      <c r="A604">
        <v>593</v>
      </c>
      <c r="B604" s="18" t="s">
        <v>28361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28362</v>
      </c>
      <c r="H604" s="1">
        <f>+Temporalidad[[#This Row],[ID]]</f>
        <v>593</v>
      </c>
    </row>
    <row r="605" spans="1:8" x14ac:dyDescent="0.25">
      <c r="A605">
        <v>594</v>
      </c>
      <c r="B605" s="18" t="s">
        <v>28363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28364</v>
      </c>
      <c r="H605" s="1">
        <f>+Temporalidad[[#This Row],[ID]]</f>
        <v>594</v>
      </c>
    </row>
    <row r="606" spans="1:8" x14ac:dyDescent="0.25">
      <c r="A606">
        <v>595</v>
      </c>
      <c r="B606" s="18" t="s">
        <v>28365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28366</v>
      </c>
      <c r="H606" s="1">
        <f>+Temporalidad[[#This Row],[ID]]</f>
        <v>595</v>
      </c>
    </row>
    <row r="607" spans="1:8" x14ac:dyDescent="0.25">
      <c r="A607">
        <v>596</v>
      </c>
      <c r="B607" s="18" t="s">
        <v>28367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28368</v>
      </c>
      <c r="H607" s="1">
        <f>+Temporalidad[[#This Row],[ID]]</f>
        <v>596</v>
      </c>
    </row>
    <row r="608" spans="1:8" x14ac:dyDescent="0.25">
      <c r="A608">
        <v>597</v>
      </c>
      <c r="B608" s="18" t="s">
        <v>28369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28370</v>
      </c>
      <c r="H608" s="1">
        <f>+Temporalidad[[#This Row],[ID]]</f>
        <v>597</v>
      </c>
    </row>
    <row r="609" spans="1:8" x14ac:dyDescent="0.25">
      <c r="A609">
        <v>598</v>
      </c>
      <c r="B609" s="18" t="s">
        <v>28371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28372</v>
      </c>
      <c r="H609" s="1">
        <f>+Temporalidad[[#This Row],[ID]]</f>
        <v>598</v>
      </c>
    </row>
    <row r="610" spans="1:8" x14ac:dyDescent="0.25">
      <c r="A610">
        <v>599</v>
      </c>
      <c r="B610" s="18" t="s">
        <v>28373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28374</v>
      </c>
      <c r="H610" s="1">
        <f>+Temporalidad[[#This Row],[ID]]</f>
        <v>599</v>
      </c>
    </row>
    <row r="611" spans="1:8" x14ac:dyDescent="0.25">
      <c r="A611">
        <v>600</v>
      </c>
      <c r="B611" s="18" t="s">
        <v>28375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28376</v>
      </c>
      <c r="H611" s="1">
        <f>+Temporalidad[[#This Row],[ID]]</f>
        <v>600</v>
      </c>
    </row>
    <row r="612" spans="1:8" x14ac:dyDescent="0.25">
      <c r="A612">
        <v>601</v>
      </c>
      <c r="B612" s="18" t="s">
        <v>28377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28378</v>
      </c>
      <c r="H612" s="1">
        <f>+Temporalidad[[#This Row],[ID]]</f>
        <v>601</v>
      </c>
    </row>
    <row r="613" spans="1:8" x14ac:dyDescent="0.25">
      <c r="A613">
        <v>602</v>
      </c>
      <c r="B613" s="18" t="s">
        <v>28379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28380</v>
      </c>
      <c r="H613" s="1">
        <f>+Temporalidad[[#This Row],[ID]]</f>
        <v>602</v>
      </c>
    </row>
    <row r="614" spans="1:8" x14ac:dyDescent="0.25">
      <c r="A614">
        <v>603</v>
      </c>
      <c r="B614" s="18" t="s">
        <v>28381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28382</v>
      </c>
      <c r="H614" s="1">
        <f>+Temporalidad[[#This Row],[ID]]</f>
        <v>603</v>
      </c>
    </row>
    <row r="615" spans="1:8" x14ac:dyDescent="0.25">
      <c r="A615">
        <v>604</v>
      </c>
      <c r="B615" s="18" t="s">
        <v>28383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28384</v>
      </c>
      <c r="H615" s="1">
        <f>+Temporalidad[[#This Row],[ID]]</f>
        <v>604</v>
      </c>
    </row>
    <row r="616" spans="1:8" x14ac:dyDescent="0.25">
      <c r="A616">
        <v>605</v>
      </c>
      <c r="B616" s="18" t="s">
        <v>28385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28386</v>
      </c>
      <c r="H616" s="1">
        <f>+Temporalidad[[#This Row],[ID]]</f>
        <v>605</v>
      </c>
    </row>
    <row r="617" spans="1:8" x14ac:dyDescent="0.25">
      <c r="A617">
        <v>606</v>
      </c>
      <c r="B617" s="18" t="s">
        <v>28387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28388</v>
      </c>
      <c r="H617" s="1">
        <f>+Temporalidad[[#This Row],[ID]]</f>
        <v>606</v>
      </c>
    </row>
    <row r="618" spans="1:8" x14ac:dyDescent="0.25">
      <c r="A618">
        <v>607</v>
      </c>
      <c r="B618" s="18" t="s">
        <v>28389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28390</v>
      </c>
      <c r="H618" s="1">
        <f>+Temporalidad[[#This Row],[ID]]</f>
        <v>607</v>
      </c>
    </row>
    <row r="619" spans="1:8" x14ac:dyDescent="0.25">
      <c r="A619">
        <v>608</v>
      </c>
      <c r="B619" s="18" t="s">
        <v>28391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28392</v>
      </c>
      <c r="H619" s="1">
        <f>+Temporalidad[[#This Row],[ID]]</f>
        <v>608</v>
      </c>
    </row>
    <row r="620" spans="1:8" x14ac:dyDescent="0.25">
      <c r="A620">
        <v>609</v>
      </c>
      <c r="B620" s="18" t="s">
        <v>28393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28394</v>
      </c>
      <c r="H620" s="1">
        <f>+Temporalidad[[#This Row],[ID]]</f>
        <v>609</v>
      </c>
    </row>
    <row r="621" spans="1:8" x14ac:dyDescent="0.25">
      <c r="A621">
        <v>610</v>
      </c>
      <c r="B621" s="18" t="s">
        <v>28395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28396</v>
      </c>
      <c r="H621" s="1">
        <f>+Temporalidad[[#This Row],[ID]]</f>
        <v>610</v>
      </c>
    </row>
    <row r="622" spans="1:8" x14ac:dyDescent="0.25">
      <c r="A622">
        <v>611</v>
      </c>
      <c r="B622" s="18" t="s">
        <v>28397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28398</v>
      </c>
      <c r="H622" s="1">
        <f>+Temporalidad[[#This Row],[ID]]</f>
        <v>611</v>
      </c>
    </row>
    <row r="623" spans="1:8" x14ac:dyDescent="0.25">
      <c r="A623">
        <v>612</v>
      </c>
      <c r="B623" s="18" t="s">
        <v>28399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28400</v>
      </c>
      <c r="H623" s="1">
        <f>+Temporalidad[[#This Row],[ID]]</f>
        <v>612</v>
      </c>
    </row>
    <row r="624" spans="1:8" x14ac:dyDescent="0.25">
      <c r="A624">
        <v>613</v>
      </c>
      <c r="B624" s="18" t="s">
        <v>28401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28402</v>
      </c>
      <c r="H624" s="1">
        <f>+Temporalidad[[#This Row],[ID]]</f>
        <v>613</v>
      </c>
    </row>
    <row r="625" spans="1:8" x14ac:dyDescent="0.25">
      <c r="A625">
        <v>614</v>
      </c>
      <c r="B625" s="18" t="s">
        <v>28403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28404</v>
      </c>
      <c r="H625" s="1">
        <f>+Temporalidad[[#This Row],[ID]]</f>
        <v>614</v>
      </c>
    </row>
    <row r="626" spans="1:8" x14ac:dyDescent="0.25">
      <c r="A626">
        <v>615</v>
      </c>
      <c r="B626" s="18" t="s">
        <v>28405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28406</v>
      </c>
      <c r="H626" s="1">
        <f>+Temporalidad[[#This Row],[ID]]</f>
        <v>615</v>
      </c>
    </row>
    <row r="627" spans="1:8" x14ac:dyDescent="0.25">
      <c r="A627">
        <v>616</v>
      </c>
      <c r="B627" s="18" t="s">
        <v>28407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28408</v>
      </c>
      <c r="H627" s="1">
        <f>+Temporalidad[[#This Row],[ID]]</f>
        <v>616</v>
      </c>
    </row>
    <row r="628" spans="1:8" x14ac:dyDescent="0.25">
      <c r="A628">
        <v>617</v>
      </c>
      <c r="B628" s="18" t="s">
        <v>28409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28410</v>
      </c>
      <c r="H628" s="1">
        <f>+Temporalidad[[#This Row],[ID]]</f>
        <v>617</v>
      </c>
    </row>
    <row r="629" spans="1:8" x14ac:dyDescent="0.25">
      <c r="A629">
        <v>618</v>
      </c>
      <c r="B629" s="18" t="s">
        <v>28411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28412</v>
      </c>
      <c r="H629" s="1">
        <f>+Temporalidad[[#This Row],[ID]]</f>
        <v>618</v>
      </c>
    </row>
    <row r="630" spans="1:8" x14ac:dyDescent="0.25">
      <c r="A630">
        <v>619</v>
      </c>
      <c r="B630" s="18" t="s">
        <v>28413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28414</v>
      </c>
      <c r="H630" s="1">
        <f>+Temporalidad[[#This Row],[ID]]</f>
        <v>619</v>
      </c>
    </row>
    <row r="631" spans="1:8" x14ac:dyDescent="0.25">
      <c r="A631">
        <v>620</v>
      </c>
      <c r="B631" s="18" t="s">
        <v>28415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28416</v>
      </c>
      <c r="H631" s="1">
        <f>+Temporalidad[[#This Row],[ID]]</f>
        <v>620</v>
      </c>
    </row>
    <row r="632" spans="1:8" x14ac:dyDescent="0.25">
      <c r="A632">
        <v>621</v>
      </c>
      <c r="B632" s="18" t="s">
        <v>28417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28418</v>
      </c>
      <c r="H632" s="1">
        <f>+Temporalidad[[#This Row],[ID]]</f>
        <v>621</v>
      </c>
    </row>
    <row r="633" spans="1:8" x14ac:dyDescent="0.25">
      <c r="A633">
        <v>622</v>
      </c>
      <c r="B633" s="18" t="s">
        <v>28419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28420</v>
      </c>
      <c r="H633" s="1">
        <f>+Temporalidad[[#This Row],[ID]]</f>
        <v>622</v>
      </c>
    </row>
    <row r="634" spans="1:8" x14ac:dyDescent="0.25">
      <c r="A634">
        <v>623</v>
      </c>
      <c r="B634" s="18" t="s">
        <v>28421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28422</v>
      </c>
      <c r="H634" s="1">
        <f>+Temporalidad[[#This Row],[ID]]</f>
        <v>623</v>
      </c>
    </row>
    <row r="635" spans="1:8" x14ac:dyDescent="0.25">
      <c r="A635">
        <v>624</v>
      </c>
      <c r="B635" s="18" t="s">
        <v>28423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28424</v>
      </c>
      <c r="H635" s="1">
        <f>+Temporalidad[[#This Row],[ID]]</f>
        <v>624</v>
      </c>
    </row>
    <row r="636" spans="1:8" x14ac:dyDescent="0.25">
      <c r="A636">
        <v>625</v>
      </c>
      <c r="B636" s="18" t="s">
        <v>28425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28426</v>
      </c>
      <c r="H636" s="1">
        <f>+Temporalidad[[#This Row],[ID]]</f>
        <v>625</v>
      </c>
    </row>
    <row r="637" spans="1:8" x14ac:dyDescent="0.25">
      <c r="A637">
        <v>626</v>
      </c>
      <c r="B637" s="18" t="s">
        <v>28427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28428</v>
      </c>
      <c r="H637" s="1">
        <f>+Temporalidad[[#This Row],[ID]]</f>
        <v>626</v>
      </c>
    </row>
    <row r="638" spans="1:8" x14ac:dyDescent="0.25">
      <c r="A638">
        <v>627</v>
      </c>
      <c r="B638" s="18" t="s">
        <v>28429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28430</v>
      </c>
      <c r="H638" s="1">
        <f>+Temporalidad[[#This Row],[ID]]</f>
        <v>627</v>
      </c>
    </row>
    <row r="639" spans="1:8" x14ac:dyDescent="0.25">
      <c r="A639">
        <v>628</v>
      </c>
      <c r="B639" s="18" t="s">
        <v>28431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28432</v>
      </c>
      <c r="H639" s="1">
        <f>+Temporalidad[[#This Row],[ID]]</f>
        <v>628</v>
      </c>
    </row>
    <row r="640" spans="1:8" x14ac:dyDescent="0.25">
      <c r="A640">
        <v>629</v>
      </c>
      <c r="B640" s="18" t="s">
        <v>28433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28434</v>
      </c>
      <c r="H640" s="1">
        <f>+Temporalidad[[#This Row],[ID]]</f>
        <v>629</v>
      </c>
    </row>
    <row r="641" spans="1:8" x14ac:dyDescent="0.25">
      <c r="A641">
        <v>630</v>
      </c>
      <c r="B641" s="18" t="s">
        <v>28435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28436</v>
      </c>
      <c r="H641" s="1">
        <f>+Temporalidad[[#This Row],[ID]]</f>
        <v>630</v>
      </c>
    </row>
    <row r="642" spans="1:8" x14ac:dyDescent="0.25">
      <c r="A642">
        <v>631</v>
      </c>
      <c r="B642" s="18" t="s">
        <v>28437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28438</v>
      </c>
      <c r="H642" s="1">
        <f>+Temporalidad[[#This Row],[ID]]</f>
        <v>631</v>
      </c>
    </row>
    <row r="643" spans="1:8" x14ac:dyDescent="0.25">
      <c r="A643">
        <v>632</v>
      </c>
      <c r="B643" s="18" t="s">
        <v>28439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28440</v>
      </c>
      <c r="H643" s="1">
        <f>+Temporalidad[[#This Row],[ID]]</f>
        <v>632</v>
      </c>
    </row>
    <row r="644" spans="1:8" x14ac:dyDescent="0.25">
      <c r="A644">
        <v>633</v>
      </c>
      <c r="B644" s="18" t="s">
        <v>28441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28442</v>
      </c>
      <c r="H644" s="1">
        <f>+Temporalidad[[#This Row],[ID]]</f>
        <v>633</v>
      </c>
    </row>
    <row r="645" spans="1:8" x14ac:dyDescent="0.25">
      <c r="A645">
        <v>634</v>
      </c>
      <c r="B645" s="18" t="s">
        <v>28443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28444</v>
      </c>
      <c r="H645" s="1">
        <f>+Temporalidad[[#This Row],[ID]]</f>
        <v>634</v>
      </c>
    </row>
    <row r="646" spans="1:8" x14ac:dyDescent="0.25">
      <c r="A646">
        <v>635</v>
      </c>
      <c r="B646" s="18" t="s">
        <v>28445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28446</v>
      </c>
      <c r="H646" s="1">
        <f>+Temporalidad[[#This Row],[ID]]</f>
        <v>635</v>
      </c>
    </row>
    <row r="647" spans="1:8" x14ac:dyDescent="0.25">
      <c r="A647">
        <v>636</v>
      </c>
      <c r="B647" s="18" t="s">
        <v>28447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28448</v>
      </c>
      <c r="H647" s="1">
        <f>+Temporalidad[[#This Row],[ID]]</f>
        <v>636</v>
      </c>
    </row>
    <row r="648" spans="1:8" x14ac:dyDescent="0.25">
      <c r="A648">
        <v>637</v>
      </c>
      <c r="B648" s="18" t="s">
        <v>28449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28450</v>
      </c>
      <c r="H648" s="1">
        <f>+Temporalidad[[#This Row],[ID]]</f>
        <v>637</v>
      </c>
    </row>
    <row r="649" spans="1:8" x14ac:dyDescent="0.25">
      <c r="A649">
        <v>638</v>
      </c>
      <c r="B649" s="18" t="s">
        <v>28451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28452</v>
      </c>
      <c r="H649" s="1">
        <f>+Temporalidad[[#This Row],[ID]]</f>
        <v>638</v>
      </c>
    </row>
    <row r="650" spans="1:8" x14ac:dyDescent="0.25">
      <c r="A650">
        <v>639</v>
      </c>
      <c r="B650" s="18" t="s">
        <v>28453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28454</v>
      </c>
      <c r="H650" s="1">
        <f>+Temporalidad[[#This Row],[ID]]</f>
        <v>639</v>
      </c>
    </row>
    <row r="651" spans="1:8" x14ac:dyDescent="0.25">
      <c r="A651">
        <v>640</v>
      </c>
      <c r="B651" s="18" t="s">
        <v>28455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28456</v>
      </c>
      <c r="H651" s="1">
        <f>+Temporalidad[[#This Row],[ID]]</f>
        <v>640</v>
      </c>
    </row>
    <row r="652" spans="1:8" x14ac:dyDescent="0.25">
      <c r="A652">
        <v>641</v>
      </c>
      <c r="B652" s="18" t="s">
        <v>28457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28458</v>
      </c>
      <c r="H652" s="1">
        <f>+Temporalidad[[#This Row],[ID]]</f>
        <v>641</v>
      </c>
    </row>
    <row r="653" spans="1:8" x14ac:dyDescent="0.25">
      <c r="A653">
        <v>642</v>
      </c>
      <c r="B653" s="18" t="s">
        <v>28459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28460</v>
      </c>
      <c r="H653" s="1">
        <f>+Temporalidad[[#This Row],[ID]]</f>
        <v>642</v>
      </c>
    </row>
    <row r="654" spans="1:8" x14ac:dyDescent="0.25">
      <c r="A654">
        <v>643</v>
      </c>
      <c r="B654" s="18" t="s">
        <v>28461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28462</v>
      </c>
      <c r="H654" s="1">
        <f>+Temporalidad[[#This Row],[ID]]</f>
        <v>643</v>
      </c>
    </row>
    <row r="655" spans="1:8" x14ac:dyDescent="0.25">
      <c r="A655">
        <v>644</v>
      </c>
      <c r="B655" s="18" t="s">
        <v>28463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28464</v>
      </c>
      <c r="H655" s="1">
        <f>+Temporalidad[[#This Row],[ID]]</f>
        <v>644</v>
      </c>
    </row>
    <row r="656" spans="1:8" x14ac:dyDescent="0.25">
      <c r="A656">
        <v>645</v>
      </c>
      <c r="B656" s="18" t="s">
        <v>28465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28466</v>
      </c>
      <c r="H656" s="1">
        <f>+Temporalidad[[#This Row],[ID]]</f>
        <v>645</v>
      </c>
    </row>
    <row r="657" spans="1:8" x14ac:dyDescent="0.25">
      <c r="A657">
        <v>646</v>
      </c>
      <c r="B657" s="18" t="s">
        <v>28467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28468</v>
      </c>
      <c r="H657" s="1">
        <f>+Temporalidad[[#This Row],[ID]]</f>
        <v>646</v>
      </c>
    </row>
    <row r="658" spans="1:8" x14ac:dyDescent="0.25">
      <c r="A658">
        <v>647</v>
      </c>
      <c r="B658" s="18" t="s">
        <v>28469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28470</v>
      </c>
      <c r="H658" s="1">
        <f>+Temporalidad[[#This Row],[ID]]</f>
        <v>647</v>
      </c>
    </row>
    <row r="659" spans="1:8" x14ac:dyDescent="0.25">
      <c r="A659">
        <v>648</v>
      </c>
      <c r="B659" s="18" t="s">
        <v>28471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28472</v>
      </c>
      <c r="H659" s="1">
        <f>+Temporalidad[[#This Row],[ID]]</f>
        <v>648</v>
      </c>
    </row>
    <row r="660" spans="1:8" x14ac:dyDescent="0.25">
      <c r="A660">
        <v>649</v>
      </c>
      <c r="B660" s="18" t="s">
        <v>28473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28474</v>
      </c>
      <c r="H660" s="1">
        <f>+Temporalidad[[#This Row],[ID]]</f>
        <v>649</v>
      </c>
    </row>
    <row r="661" spans="1:8" x14ac:dyDescent="0.25">
      <c r="A661">
        <v>650</v>
      </c>
      <c r="B661" s="18" t="s">
        <v>28475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28476</v>
      </c>
      <c r="H661" s="1">
        <f>+Temporalidad[[#This Row],[ID]]</f>
        <v>650</v>
      </c>
    </row>
    <row r="662" spans="1:8" x14ac:dyDescent="0.25">
      <c r="A662">
        <v>651</v>
      </c>
      <c r="B662" s="18" t="s">
        <v>28477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28478</v>
      </c>
      <c r="H662" s="1">
        <f>+Temporalidad[[#This Row],[ID]]</f>
        <v>651</v>
      </c>
    </row>
    <row r="663" spans="1:8" x14ac:dyDescent="0.25">
      <c r="A663">
        <v>652</v>
      </c>
      <c r="B663" s="18" t="s">
        <v>28479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28480</v>
      </c>
      <c r="H663" s="1">
        <f>+Temporalidad[[#This Row],[ID]]</f>
        <v>652</v>
      </c>
    </row>
    <row r="664" spans="1:8" x14ac:dyDescent="0.25">
      <c r="A664">
        <v>653</v>
      </c>
      <c r="B664" s="18" t="s">
        <v>28481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28482</v>
      </c>
      <c r="H664" s="1">
        <f>+Temporalidad[[#This Row],[ID]]</f>
        <v>653</v>
      </c>
    </row>
    <row r="665" spans="1:8" x14ac:dyDescent="0.25">
      <c r="A665">
        <v>654</v>
      </c>
      <c r="B665" s="18" t="s">
        <v>28483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28484</v>
      </c>
      <c r="H665" s="1">
        <f>+Temporalidad[[#This Row],[ID]]</f>
        <v>654</v>
      </c>
    </row>
    <row r="666" spans="1:8" x14ac:dyDescent="0.25">
      <c r="A666">
        <v>655</v>
      </c>
      <c r="B666" s="18" t="s">
        <v>28485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28486</v>
      </c>
      <c r="H666" s="1">
        <f>+Temporalidad[[#This Row],[ID]]</f>
        <v>655</v>
      </c>
    </row>
    <row r="667" spans="1:8" x14ac:dyDescent="0.25">
      <c r="A667">
        <v>656</v>
      </c>
      <c r="B667" s="18" t="s">
        <v>28487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28488</v>
      </c>
      <c r="H667" s="1">
        <f>+Temporalidad[[#This Row],[ID]]</f>
        <v>656</v>
      </c>
    </row>
    <row r="668" spans="1:8" x14ac:dyDescent="0.25">
      <c r="A668">
        <v>657</v>
      </c>
      <c r="B668" s="18" t="s">
        <v>28489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28490</v>
      </c>
      <c r="H668" s="1">
        <f>+Temporalidad[[#This Row],[ID]]</f>
        <v>657</v>
      </c>
    </row>
    <row r="669" spans="1:8" x14ac:dyDescent="0.25">
      <c r="A669">
        <v>658</v>
      </c>
      <c r="B669" s="18" t="s">
        <v>28491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28492</v>
      </c>
      <c r="H669" s="1">
        <f>+Temporalidad[[#This Row],[ID]]</f>
        <v>658</v>
      </c>
    </row>
    <row r="670" spans="1:8" x14ac:dyDescent="0.25">
      <c r="A670">
        <v>659</v>
      </c>
      <c r="B670" s="18" t="s">
        <v>28493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28494</v>
      </c>
      <c r="H670" s="1">
        <f>+Temporalidad[[#This Row],[ID]]</f>
        <v>659</v>
      </c>
    </row>
    <row r="671" spans="1:8" x14ac:dyDescent="0.25">
      <c r="A671">
        <v>660</v>
      </c>
      <c r="B671" s="18" t="s">
        <v>28495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28496</v>
      </c>
      <c r="H671" s="1">
        <f>+Temporalidad[[#This Row],[ID]]</f>
        <v>660</v>
      </c>
    </row>
    <row r="672" spans="1:8" x14ac:dyDescent="0.25">
      <c r="A672">
        <v>661</v>
      </c>
      <c r="B672" s="18" t="s">
        <v>28497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28498</v>
      </c>
      <c r="H672" s="1">
        <f>+Temporalidad[[#This Row],[ID]]</f>
        <v>661</v>
      </c>
    </row>
    <row r="673" spans="1:8" x14ac:dyDescent="0.25">
      <c r="A673">
        <v>662</v>
      </c>
      <c r="B673" s="18" t="s">
        <v>28499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28500</v>
      </c>
      <c r="H673" s="1">
        <f>+Temporalidad[[#This Row],[ID]]</f>
        <v>662</v>
      </c>
    </row>
    <row r="674" spans="1:8" x14ac:dyDescent="0.25">
      <c r="A674">
        <v>663</v>
      </c>
      <c r="B674" s="18" t="s">
        <v>28501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28502</v>
      </c>
      <c r="H674" s="1">
        <f>+Temporalidad[[#This Row],[ID]]</f>
        <v>663</v>
      </c>
    </row>
    <row r="675" spans="1:8" x14ac:dyDescent="0.25">
      <c r="A675">
        <v>664</v>
      </c>
      <c r="B675" s="18" t="s">
        <v>28503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28504</v>
      </c>
      <c r="H675" s="1">
        <f>+Temporalidad[[#This Row],[ID]]</f>
        <v>664</v>
      </c>
    </row>
    <row r="676" spans="1:8" x14ac:dyDescent="0.25">
      <c r="A676">
        <v>665</v>
      </c>
      <c r="B676" s="18" t="s">
        <v>28505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28506</v>
      </c>
      <c r="H676" s="1">
        <f>+Temporalidad[[#This Row],[ID]]</f>
        <v>665</v>
      </c>
    </row>
    <row r="677" spans="1:8" x14ac:dyDescent="0.25">
      <c r="A677">
        <v>666</v>
      </c>
      <c r="B677" s="18" t="s">
        <v>28507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28508</v>
      </c>
      <c r="H677" s="1">
        <f>+Temporalidad[[#This Row],[ID]]</f>
        <v>666</v>
      </c>
    </row>
    <row r="678" spans="1:8" x14ac:dyDescent="0.25">
      <c r="A678">
        <v>667</v>
      </c>
      <c r="B678" s="18" t="s">
        <v>28509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28510</v>
      </c>
      <c r="H678" s="1">
        <f>+Temporalidad[[#This Row],[ID]]</f>
        <v>667</v>
      </c>
    </row>
    <row r="679" spans="1:8" x14ac:dyDescent="0.25">
      <c r="A679">
        <v>668</v>
      </c>
      <c r="B679" s="18" t="s">
        <v>28511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28512</v>
      </c>
      <c r="H679" s="1">
        <f>+Temporalidad[[#This Row],[ID]]</f>
        <v>668</v>
      </c>
    </row>
    <row r="680" spans="1:8" x14ac:dyDescent="0.25">
      <c r="A680">
        <v>669</v>
      </c>
      <c r="B680" s="18" t="s">
        <v>28513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28514</v>
      </c>
      <c r="H680" s="1">
        <f>+Temporalidad[[#This Row],[ID]]</f>
        <v>669</v>
      </c>
    </row>
    <row r="681" spans="1:8" x14ac:dyDescent="0.25">
      <c r="A681">
        <v>670</v>
      </c>
      <c r="B681" s="18" t="s">
        <v>28515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28516</v>
      </c>
      <c r="H681" s="1">
        <f>+Temporalidad[[#This Row],[ID]]</f>
        <v>670</v>
      </c>
    </row>
    <row r="682" spans="1:8" x14ac:dyDescent="0.25">
      <c r="A682">
        <v>671</v>
      </c>
      <c r="B682" s="18" t="s">
        <v>28517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28518</v>
      </c>
      <c r="H682" s="1">
        <f>+Temporalidad[[#This Row],[ID]]</f>
        <v>671</v>
      </c>
    </row>
    <row r="683" spans="1:8" x14ac:dyDescent="0.25">
      <c r="A683">
        <v>672</v>
      </c>
      <c r="B683" s="18" t="s">
        <v>28519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28520</v>
      </c>
      <c r="H683" s="1">
        <f>+Temporalidad[[#This Row],[ID]]</f>
        <v>672</v>
      </c>
    </row>
    <row r="684" spans="1:8" x14ac:dyDescent="0.25">
      <c r="A684">
        <v>673</v>
      </c>
      <c r="B684" s="18" t="s">
        <v>28521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28522</v>
      </c>
      <c r="H684" s="1">
        <f>+Temporalidad[[#This Row],[ID]]</f>
        <v>673</v>
      </c>
    </row>
    <row r="685" spans="1:8" x14ac:dyDescent="0.25">
      <c r="A685">
        <v>674</v>
      </c>
      <c r="B685" s="18" t="s">
        <v>28523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28524</v>
      </c>
      <c r="H685" s="1">
        <f>+Temporalidad[[#This Row],[ID]]</f>
        <v>674</v>
      </c>
    </row>
    <row r="686" spans="1:8" x14ac:dyDescent="0.25">
      <c r="A686">
        <v>675</v>
      </c>
      <c r="B686" s="18" t="s">
        <v>28525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28526</v>
      </c>
      <c r="H686" s="1">
        <f>+Temporalidad[[#This Row],[ID]]</f>
        <v>675</v>
      </c>
    </row>
    <row r="687" spans="1:8" x14ac:dyDescent="0.25">
      <c r="A687">
        <v>676</v>
      </c>
      <c r="B687" s="18" t="s">
        <v>28527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28528</v>
      </c>
      <c r="H687" s="1">
        <f>+Temporalidad[[#This Row],[ID]]</f>
        <v>676</v>
      </c>
    </row>
    <row r="688" spans="1:8" x14ac:dyDescent="0.25">
      <c r="A688">
        <v>677</v>
      </c>
      <c r="B688" s="18" t="s">
        <v>28529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28530</v>
      </c>
      <c r="H688" s="1">
        <f>+Temporalidad[[#This Row],[ID]]</f>
        <v>677</v>
      </c>
    </row>
    <row r="689" spans="1:8" x14ac:dyDescent="0.25">
      <c r="A689">
        <v>678</v>
      </c>
      <c r="B689" s="18" t="s">
        <v>28531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28532</v>
      </c>
      <c r="H689" s="1">
        <f>+Temporalidad[[#This Row],[ID]]</f>
        <v>678</v>
      </c>
    </row>
    <row r="690" spans="1:8" x14ac:dyDescent="0.25">
      <c r="A690">
        <v>679</v>
      </c>
      <c r="B690" s="18" t="s">
        <v>28533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28534</v>
      </c>
      <c r="H690" s="1">
        <f>+Temporalidad[[#This Row],[ID]]</f>
        <v>679</v>
      </c>
    </row>
    <row r="691" spans="1:8" x14ac:dyDescent="0.25">
      <c r="A691">
        <v>680</v>
      </c>
      <c r="B691" s="18" t="s">
        <v>28535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28536</v>
      </c>
      <c r="H691" s="1">
        <f>+Temporalidad[[#This Row],[ID]]</f>
        <v>680</v>
      </c>
    </row>
    <row r="692" spans="1:8" x14ac:dyDescent="0.25">
      <c r="A692">
        <v>681</v>
      </c>
      <c r="B692" s="18" t="s">
        <v>28537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28538</v>
      </c>
      <c r="H692" s="1">
        <f>+Temporalidad[[#This Row],[ID]]</f>
        <v>681</v>
      </c>
    </row>
    <row r="693" spans="1:8" x14ac:dyDescent="0.25">
      <c r="A693">
        <v>682</v>
      </c>
      <c r="B693" s="18" t="s">
        <v>28539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28540</v>
      </c>
      <c r="H693" s="1">
        <f>+Temporalidad[[#This Row],[ID]]</f>
        <v>682</v>
      </c>
    </row>
    <row r="694" spans="1:8" x14ac:dyDescent="0.25">
      <c r="A694">
        <v>683</v>
      </c>
      <c r="B694" s="18" t="s">
        <v>28541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28542</v>
      </c>
      <c r="H694" s="1">
        <f>+Temporalidad[[#This Row],[ID]]</f>
        <v>683</v>
      </c>
    </row>
    <row r="695" spans="1:8" x14ac:dyDescent="0.25">
      <c r="A695">
        <v>684</v>
      </c>
      <c r="B695" s="18" t="s">
        <v>28543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28544</v>
      </c>
      <c r="H695" s="1">
        <f>+Temporalidad[[#This Row],[ID]]</f>
        <v>684</v>
      </c>
    </row>
    <row r="696" spans="1:8" x14ac:dyDescent="0.25">
      <c r="A696">
        <v>685</v>
      </c>
      <c r="B696" s="18" t="s">
        <v>28545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28546</v>
      </c>
      <c r="H696" s="1">
        <f>+Temporalidad[[#This Row],[ID]]</f>
        <v>685</v>
      </c>
    </row>
    <row r="697" spans="1:8" x14ac:dyDescent="0.25">
      <c r="A697">
        <v>686</v>
      </c>
      <c r="B697" s="18" t="s">
        <v>28547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28548</v>
      </c>
      <c r="H697" s="1">
        <f>+Temporalidad[[#This Row],[ID]]</f>
        <v>686</v>
      </c>
    </row>
    <row r="698" spans="1:8" x14ac:dyDescent="0.25">
      <c r="A698">
        <v>687</v>
      </c>
      <c r="B698" s="18" t="s">
        <v>28549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28550</v>
      </c>
      <c r="H698" s="1">
        <f>+Temporalidad[[#This Row],[ID]]</f>
        <v>687</v>
      </c>
    </row>
    <row r="699" spans="1:8" x14ac:dyDescent="0.25">
      <c r="A699">
        <v>688</v>
      </c>
      <c r="B699" s="18" t="s">
        <v>28551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28552</v>
      </c>
      <c r="H699" s="1">
        <f>+Temporalidad[[#This Row],[ID]]</f>
        <v>688</v>
      </c>
    </row>
    <row r="700" spans="1:8" x14ac:dyDescent="0.25">
      <c r="A700">
        <v>689</v>
      </c>
      <c r="B700" s="18" t="s">
        <v>28553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28554</v>
      </c>
      <c r="H700" s="1">
        <f>+Temporalidad[[#This Row],[ID]]</f>
        <v>689</v>
      </c>
    </row>
    <row r="701" spans="1:8" x14ac:dyDescent="0.25">
      <c r="A701">
        <v>690</v>
      </c>
      <c r="B701" s="18" t="s">
        <v>28555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28556</v>
      </c>
      <c r="H701" s="1">
        <f>+Temporalidad[[#This Row],[ID]]</f>
        <v>690</v>
      </c>
    </row>
    <row r="702" spans="1:8" x14ac:dyDescent="0.25">
      <c r="A702">
        <v>691</v>
      </c>
      <c r="B702" s="18" t="s">
        <v>28557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28558</v>
      </c>
      <c r="H702" s="1">
        <f>+Temporalidad[[#This Row],[ID]]</f>
        <v>691</v>
      </c>
    </row>
    <row r="703" spans="1:8" x14ac:dyDescent="0.25">
      <c r="A703">
        <v>692</v>
      </c>
      <c r="B703" s="18" t="s">
        <v>28559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28560</v>
      </c>
      <c r="H703" s="1">
        <f>+Temporalidad[[#This Row],[ID]]</f>
        <v>692</v>
      </c>
    </row>
    <row r="704" spans="1:8" x14ac:dyDescent="0.25">
      <c r="A704">
        <v>693</v>
      </c>
      <c r="B704" s="18" t="s">
        <v>28561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28562</v>
      </c>
      <c r="H704" s="1">
        <f>+Temporalidad[[#This Row],[ID]]</f>
        <v>693</v>
      </c>
    </row>
    <row r="705" spans="1:8" x14ac:dyDescent="0.25">
      <c r="A705">
        <v>694</v>
      </c>
      <c r="B705" s="18" t="s">
        <v>28563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28564</v>
      </c>
      <c r="H705" s="1">
        <f>+Temporalidad[[#This Row],[ID]]</f>
        <v>694</v>
      </c>
    </row>
    <row r="706" spans="1:8" x14ac:dyDescent="0.25">
      <c r="A706">
        <v>695</v>
      </c>
      <c r="B706" s="18" t="s">
        <v>28565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28566</v>
      </c>
      <c r="H706" s="1">
        <f>+Temporalidad[[#This Row],[ID]]</f>
        <v>695</v>
      </c>
    </row>
    <row r="707" spans="1:8" x14ac:dyDescent="0.25">
      <c r="A707">
        <v>696</v>
      </c>
      <c r="B707" s="18" t="s">
        <v>28567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28568</v>
      </c>
      <c r="H707" s="1">
        <f>+Temporalidad[[#This Row],[ID]]</f>
        <v>696</v>
      </c>
    </row>
    <row r="708" spans="1:8" x14ac:dyDescent="0.25">
      <c r="A708">
        <v>697</v>
      </c>
      <c r="B708" s="18" t="s">
        <v>28569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28570</v>
      </c>
      <c r="H708" s="1">
        <f>+Temporalidad[[#This Row],[ID]]</f>
        <v>697</v>
      </c>
    </row>
    <row r="709" spans="1:8" x14ac:dyDescent="0.25">
      <c r="A709">
        <v>698</v>
      </c>
      <c r="B709" s="18" t="s">
        <v>28571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28572</v>
      </c>
      <c r="H709" s="1">
        <f>+Temporalidad[[#This Row],[ID]]</f>
        <v>698</v>
      </c>
    </row>
    <row r="710" spans="1:8" x14ac:dyDescent="0.25">
      <c r="A710">
        <v>699</v>
      </c>
      <c r="B710" s="18" t="s">
        <v>28573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28574</v>
      </c>
      <c r="H710" s="1">
        <f>+Temporalidad[[#This Row],[ID]]</f>
        <v>699</v>
      </c>
    </row>
    <row r="711" spans="1:8" x14ac:dyDescent="0.25">
      <c r="A711">
        <v>700</v>
      </c>
      <c r="B711" s="18" t="s">
        <v>28575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28576</v>
      </c>
      <c r="H711" s="1">
        <f>+Temporalidad[[#This Row],[ID]]</f>
        <v>700</v>
      </c>
    </row>
    <row r="712" spans="1:8" x14ac:dyDescent="0.25">
      <c r="A712">
        <v>701</v>
      </c>
      <c r="B712" s="18" t="s">
        <v>28577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28578</v>
      </c>
      <c r="H712" s="1">
        <f>+Temporalidad[[#This Row],[ID]]</f>
        <v>701</v>
      </c>
    </row>
    <row r="713" spans="1:8" x14ac:dyDescent="0.25">
      <c r="A713">
        <v>702</v>
      </c>
      <c r="B713" s="18" t="s">
        <v>28579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28580</v>
      </c>
      <c r="H713" s="1">
        <f>+Temporalidad[[#This Row],[ID]]</f>
        <v>702</v>
      </c>
    </row>
    <row r="714" spans="1:8" x14ac:dyDescent="0.25">
      <c r="A714">
        <v>703</v>
      </c>
      <c r="B714" s="18" t="s">
        <v>28581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28582</v>
      </c>
      <c r="H714" s="1">
        <f>+Temporalidad[[#This Row],[ID]]</f>
        <v>703</v>
      </c>
    </row>
    <row r="715" spans="1:8" x14ac:dyDescent="0.25">
      <c r="A715">
        <v>704</v>
      </c>
      <c r="B715" s="18" t="s">
        <v>28583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28584</v>
      </c>
      <c r="H715" s="1">
        <f>+Temporalidad[[#This Row],[ID]]</f>
        <v>704</v>
      </c>
    </row>
    <row r="716" spans="1:8" x14ac:dyDescent="0.25">
      <c r="A716">
        <v>705</v>
      </c>
      <c r="B716" s="18" t="s">
        <v>28585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28586</v>
      </c>
      <c r="H716" s="1">
        <f>+Temporalidad[[#This Row],[ID]]</f>
        <v>705</v>
      </c>
    </row>
    <row r="717" spans="1:8" x14ac:dyDescent="0.25">
      <c r="A717">
        <v>706</v>
      </c>
      <c r="B717" s="18" t="s">
        <v>28587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28588</v>
      </c>
      <c r="H717" s="1">
        <f>+Temporalidad[[#This Row],[ID]]</f>
        <v>706</v>
      </c>
    </row>
    <row r="718" spans="1:8" x14ac:dyDescent="0.25">
      <c r="A718">
        <v>707</v>
      </c>
      <c r="B718" s="18" t="s">
        <v>28589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28590</v>
      </c>
      <c r="H718" s="1">
        <f>+Temporalidad[[#This Row],[ID]]</f>
        <v>707</v>
      </c>
    </row>
    <row r="719" spans="1:8" x14ac:dyDescent="0.25">
      <c r="A719">
        <v>708</v>
      </c>
      <c r="B719" s="18" t="s">
        <v>28591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28592</v>
      </c>
      <c r="H719" s="1">
        <f>+Temporalidad[[#This Row],[ID]]</f>
        <v>708</v>
      </c>
    </row>
    <row r="720" spans="1:8" x14ac:dyDescent="0.25">
      <c r="A720">
        <v>709</v>
      </c>
      <c r="B720" s="18" t="s">
        <v>28593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28594</v>
      </c>
      <c r="H720" s="1">
        <f>+Temporalidad[[#This Row],[ID]]</f>
        <v>709</v>
      </c>
    </row>
    <row r="721" spans="1:8" x14ac:dyDescent="0.25">
      <c r="A721">
        <v>710</v>
      </c>
      <c r="B721" s="18" t="s">
        <v>28595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28596</v>
      </c>
      <c r="H721" s="1">
        <f>+Temporalidad[[#This Row],[ID]]</f>
        <v>710</v>
      </c>
    </row>
    <row r="722" spans="1:8" x14ac:dyDescent="0.25">
      <c r="A722">
        <v>711</v>
      </c>
      <c r="B722" s="18" t="s">
        <v>28597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28598</v>
      </c>
      <c r="H722" s="1">
        <f>+Temporalidad[[#This Row],[ID]]</f>
        <v>711</v>
      </c>
    </row>
    <row r="723" spans="1:8" x14ac:dyDescent="0.25">
      <c r="A723">
        <v>712</v>
      </c>
      <c r="B723" s="18" t="s">
        <v>28599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28600</v>
      </c>
      <c r="H723" s="1">
        <f>+Temporalidad[[#This Row],[ID]]</f>
        <v>712</v>
      </c>
    </row>
    <row r="724" spans="1:8" x14ac:dyDescent="0.25">
      <c r="A724">
        <v>713</v>
      </c>
      <c r="B724" s="18" t="s">
        <v>28601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28602</v>
      </c>
      <c r="H724" s="1">
        <f>+Temporalidad[[#This Row],[ID]]</f>
        <v>713</v>
      </c>
    </row>
    <row r="725" spans="1:8" x14ac:dyDescent="0.25">
      <c r="A725">
        <v>714</v>
      </c>
      <c r="B725" s="18" t="s">
        <v>28603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28604</v>
      </c>
      <c r="H725" s="1">
        <f>+Temporalidad[[#This Row],[ID]]</f>
        <v>714</v>
      </c>
    </row>
    <row r="726" spans="1:8" x14ac:dyDescent="0.25">
      <c r="A726">
        <v>715</v>
      </c>
      <c r="B726" s="18" t="s">
        <v>28605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28606</v>
      </c>
      <c r="H726" s="1">
        <f>+Temporalidad[[#This Row],[ID]]</f>
        <v>715</v>
      </c>
    </row>
    <row r="727" spans="1:8" x14ac:dyDescent="0.25">
      <c r="A727">
        <v>716</v>
      </c>
      <c r="B727" s="18" t="s">
        <v>28607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28608</v>
      </c>
      <c r="H727" s="1">
        <f>+Temporalidad[[#This Row],[ID]]</f>
        <v>716</v>
      </c>
    </row>
    <row r="728" spans="1:8" x14ac:dyDescent="0.25">
      <c r="A728">
        <v>717</v>
      </c>
      <c r="B728" s="18" t="s">
        <v>28609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28610</v>
      </c>
      <c r="H728" s="1">
        <f>+Temporalidad[[#This Row],[ID]]</f>
        <v>717</v>
      </c>
    </row>
    <row r="729" spans="1:8" x14ac:dyDescent="0.25">
      <c r="A729">
        <v>718</v>
      </c>
      <c r="B729" s="18" t="s">
        <v>28611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28612</v>
      </c>
      <c r="H729" s="1">
        <f>+Temporalidad[[#This Row],[ID]]</f>
        <v>718</v>
      </c>
    </row>
    <row r="730" spans="1:8" x14ac:dyDescent="0.25">
      <c r="A730">
        <v>719</v>
      </c>
      <c r="B730" s="18" t="s">
        <v>28613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28614</v>
      </c>
      <c r="H730" s="1">
        <f>+Temporalidad[[#This Row],[ID]]</f>
        <v>719</v>
      </c>
    </row>
    <row r="731" spans="1:8" x14ac:dyDescent="0.25">
      <c r="A731">
        <v>720</v>
      </c>
      <c r="B731" s="18" t="s">
        <v>28615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28616</v>
      </c>
      <c r="H731" s="1">
        <f>+Temporalidad[[#This Row],[ID]]</f>
        <v>720</v>
      </c>
    </row>
    <row r="732" spans="1:8" x14ac:dyDescent="0.25">
      <c r="A732">
        <v>721</v>
      </c>
      <c r="B732" s="18" t="s">
        <v>28617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28618</v>
      </c>
      <c r="H732" s="1">
        <f>+Temporalidad[[#This Row],[ID]]</f>
        <v>721</v>
      </c>
    </row>
    <row r="733" spans="1:8" x14ac:dyDescent="0.25">
      <c r="A733">
        <v>722</v>
      </c>
      <c r="B733" s="18" t="s">
        <v>28619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28620</v>
      </c>
      <c r="H733" s="1">
        <f>+Temporalidad[[#This Row],[ID]]</f>
        <v>722</v>
      </c>
    </row>
    <row r="734" spans="1:8" x14ac:dyDescent="0.25">
      <c r="A734">
        <v>723</v>
      </c>
      <c r="B734" s="18" t="s">
        <v>28621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28622</v>
      </c>
      <c r="H734" s="1">
        <f>+Temporalidad[[#This Row],[ID]]</f>
        <v>723</v>
      </c>
    </row>
    <row r="735" spans="1:8" x14ac:dyDescent="0.25">
      <c r="A735">
        <v>724</v>
      </c>
      <c r="B735" s="18" t="s">
        <v>28623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28624</v>
      </c>
      <c r="H735" s="1">
        <f>+Temporalidad[[#This Row],[ID]]</f>
        <v>724</v>
      </c>
    </row>
    <row r="736" spans="1:8" x14ac:dyDescent="0.25">
      <c r="A736">
        <v>725</v>
      </c>
      <c r="B736" s="18" t="s">
        <v>28625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28626</v>
      </c>
      <c r="H736" s="1">
        <f>+Temporalidad[[#This Row],[ID]]</f>
        <v>725</v>
      </c>
    </row>
    <row r="737" spans="1:8" x14ac:dyDescent="0.25">
      <c r="A737">
        <v>726</v>
      </c>
      <c r="B737" s="18" t="s">
        <v>28627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28628</v>
      </c>
      <c r="H737" s="1">
        <f>+Temporalidad[[#This Row],[ID]]</f>
        <v>726</v>
      </c>
    </row>
    <row r="738" spans="1:8" x14ac:dyDescent="0.25">
      <c r="A738">
        <v>727</v>
      </c>
      <c r="B738" s="18" t="s">
        <v>28629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28630</v>
      </c>
      <c r="H738" s="1">
        <f>+Temporalidad[[#This Row],[ID]]</f>
        <v>727</v>
      </c>
    </row>
    <row r="739" spans="1:8" x14ac:dyDescent="0.25">
      <c r="A739">
        <v>728</v>
      </c>
      <c r="B739" s="18" t="s">
        <v>28631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28632</v>
      </c>
      <c r="H739" s="1">
        <f>+Temporalidad[[#This Row],[ID]]</f>
        <v>728</v>
      </c>
    </row>
    <row r="740" spans="1:8" x14ac:dyDescent="0.25">
      <c r="A740">
        <v>729</v>
      </c>
      <c r="B740" s="18" t="s">
        <v>28633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28634</v>
      </c>
      <c r="H740" s="1">
        <f>+Temporalidad[[#This Row],[ID]]</f>
        <v>729</v>
      </c>
    </row>
    <row r="741" spans="1:8" x14ac:dyDescent="0.25">
      <c r="A741">
        <v>730</v>
      </c>
      <c r="B741" s="18" t="s">
        <v>28635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28636</v>
      </c>
      <c r="H741" s="1">
        <f>+Temporalidad[[#This Row],[ID]]</f>
        <v>730</v>
      </c>
    </row>
    <row r="742" spans="1:8" x14ac:dyDescent="0.25">
      <c r="A742">
        <v>731</v>
      </c>
      <c r="B742" s="18" t="s">
        <v>28637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28638</v>
      </c>
      <c r="H742" s="1">
        <f>+Temporalidad[[#This Row],[ID]]</f>
        <v>731</v>
      </c>
    </row>
    <row r="743" spans="1:8" x14ac:dyDescent="0.25">
      <c r="A743">
        <v>732</v>
      </c>
      <c r="B743" s="18" t="s">
        <v>28639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28640</v>
      </c>
      <c r="H743" s="1">
        <f>+Temporalidad[[#This Row],[ID]]</f>
        <v>732</v>
      </c>
    </row>
    <row r="744" spans="1:8" x14ac:dyDescent="0.25">
      <c r="A744">
        <v>733</v>
      </c>
      <c r="B744" s="18" t="s">
        <v>28641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28642</v>
      </c>
      <c r="H744" s="1">
        <f>+Temporalidad[[#This Row],[ID]]</f>
        <v>733</v>
      </c>
    </row>
    <row r="745" spans="1:8" x14ac:dyDescent="0.25">
      <c r="A745">
        <v>734</v>
      </c>
      <c r="B745" s="18" t="s">
        <v>28643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28644</v>
      </c>
      <c r="H745" s="1">
        <f>+Temporalidad[[#This Row],[ID]]</f>
        <v>734</v>
      </c>
    </row>
    <row r="746" spans="1:8" x14ac:dyDescent="0.25">
      <c r="A746">
        <v>735</v>
      </c>
      <c r="B746" s="18" t="s">
        <v>28645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28646</v>
      </c>
      <c r="H746" s="1">
        <f>+Temporalidad[[#This Row],[ID]]</f>
        <v>735</v>
      </c>
    </row>
    <row r="747" spans="1:8" x14ac:dyDescent="0.25">
      <c r="A747">
        <v>736</v>
      </c>
      <c r="B747" s="18" t="s">
        <v>28647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28648</v>
      </c>
      <c r="H747" s="1">
        <f>+Temporalidad[[#This Row],[ID]]</f>
        <v>736</v>
      </c>
    </row>
    <row r="748" spans="1:8" x14ac:dyDescent="0.25">
      <c r="A748">
        <v>737</v>
      </c>
      <c r="B748" s="18" t="s">
        <v>28649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28650</v>
      </c>
      <c r="H748" s="1">
        <f>+Temporalidad[[#This Row],[ID]]</f>
        <v>737</v>
      </c>
    </row>
    <row r="749" spans="1:8" x14ac:dyDescent="0.25">
      <c r="A749">
        <v>738</v>
      </c>
      <c r="B749" s="18" t="s">
        <v>28651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28652</v>
      </c>
      <c r="H749" s="1">
        <f>+Temporalidad[[#This Row],[ID]]</f>
        <v>738</v>
      </c>
    </row>
    <row r="750" spans="1:8" x14ac:dyDescent="0.25">
      <c r="A750">
        <v>739</v>
      </c>
      <c r="B750" s="18" t="s">
        <v>28653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28654</v>
      </c>
      <c r="H750" s="1">
        <f>+Temporalidad[[#This Row],[ID]]</f>
        <v>739</v>
      </c>
    </row>
    <row r="751" spans="1:8" x14ac:dyDescent="0.25">
      <c r="A751">
        <v>740</v>
      </c>
      <c r="B751" s="18" t="s">
        <v>28655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28656</v>
      </c>
      <c r="H751" s="1">
        <f>+Temporalidad[[#This Row],[ID]]</f>
        <v>740</v>
      </c>
    </row>
    <row r="752" spans="1:8" x14ac:dyDescent="0.25">
      <c r="A752">
        <v>741</v>
      </c>
      <c r="B752" s="18" t="s">
        <v>28657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28658</v>
      </c>
      <c r="H752" s="1">
        <f>+Temporalidad[[#This Row],[ID]]</f>
        <v>741</v>
      </c>
    </row>
    <row r="753" spans="1:8" x14ac:dyDescent="0.25">
      <c r="A753">
        <v>742</v>
      </c>
      <c r="B753" s="18" t="s">
        <v>28659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28660</v>
      </c>
      <c r="H753" s="1">
        <f>+Temporalidad[[#This Row],[ID]]</f>
        <v>742</v>
      </c>
    </row>
    <row r="754" spans="1:8" x14ac:dyDescent="0.25">
      <c r="A754">
        <v>743</v>
      </c>
      <c r="B754" s="18" t="s">
        <v>28661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28662</v>
      </c>
      <c r="H754" s="1">
        <f>+Temporalidad[[#This Row],[ID]]</f>
        <v>743</v>
      </c>
    </row>
    <row r="755" spans="1:8" x14ac:dyDescent="0.25">
      <c r="A755">
        <v>744</v>
      </c>
      <c r="B755" s="18" t="s">
        <v>28663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28664</v>
      </c>
      <c r="H755" s="1">
        <f>+Temporalidad[[#This Row],[ID]]</f>
        <v>744</v>
      </c>
    </row>
    <row r="756" spans="1:8" x14ac:dyDescent="0.25">
      <c r="A756">
        <v>745</v>
      </c>
      <c r="B756" s="18" t="s">
        <v>28665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28666</v>
      </c>
      <c r="H756" s="1">
        <f>+Temporalidad[[#This Row],[ID]]</f>
        <v>745</v>
      </c>
    </row>
    <row r="757" spans="1:8" x14ac:dyDescent="0.25">
      <c r="A757">
        <v>746</v>
      </c>
      <c r="B757" s="18" t="s">
        <v>28667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28668</v>
      </c>
      <c r="H757" s="1">
        <f>+Temporalidad[[#This Row],[ID]]</f>
        <v>746</v>
      </c>
    </row>
    <row r="758" spans="1:8" x14ac:dyDescent="0.25">
      <c r="A758">
        <v>747</v>
      </c>
      <c r="B758" s="18" t="s">
        <v>28669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28670</v>
      </c>
      <c r="H758" s="1">
        <f>+Temporalidad[[#This Row],[ID]]</f>
        <v>747</v>
      </c>
    </row>
    <row r="759" spans="1:8" x14ac:dyDescent="0.25">
      <c r="A759">
        <v>748</v>
      </c>
      <c r="B759" s="18" t="s">
        <v>28671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28672</v>
      </c>
      <c r="H759" s="1">
        <f>+Temporalidad[[#This Row],[ID]]</f>
        <v>748</v>
      </c>
    </row>
    <row r="760" spans="1:8" x14ac:dyDescent="0.25">
      <c r="A760">
        <v>749</v>
      </c>
      <c r="B760" s="18" t="s">
        <v>28673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28674</v>
      </c>
      <c r="H760" s="1">
        <f>+Temporalidad[[#This Row],[ID]]</f>
        <v>749</v>
      </c>
    </row>
    <row r="761" spans="1:8" x14ac:dyDescent="0.25">
      <c r="A761">
        <v>750</v>
      </c>
      <c r="B761" s="18" t="s">
        <v>28675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28676</v>
      </c>
      <c r="H761" s="1">
        <f>+Temporalidad[[#This Row],[ID]]</f>
        <v>750</v>
      </c>
    </row>
    <row r="762" spans="1:8" x14ac:dyDescent="0.25">
      <c r="A762">
        <v>751</v>
      </c>
      <c r="B762" s="18" t="s">
        <v>28677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28678</v>
      </c>
      <c r="H762" s="1">
        <f>+Temporalidad[[#This Row],[ID]]</f>
        <v>751</v>
      </c>
    </row>
    <row r="763" spans="1:8" x14ac:dyDescent="0.25">
      <c r="A763">
        <v>752</v>
      </c>
      <c r="B763" s="18" t="s">
        <v>28679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28680</v>
      </c>
      <c r="H763" s="1">
        <f>+Temporalidad[[#This Row],[ID]]</f>
        <v>752</v>
      </c>
    </row>
    <row r="764" spans="1:8" x14ac:dyDescent="0.25">
      <c r="A764">
        <v>753</v>
      </c>
      <c r="B764" s="18" t="s">
        <v>28681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28682</v>
      </c>
      <c r="H764" s="1">
        <f>+Temporalidad[[#This Row],[ID]]</f>
        <v>753</v>
      </c>
    </row>
    <row r="765" spans="1:8" x14ac:dyDescent="0.25">
      <c r="A765">
        <v>754</v>
      </c>
      <c r="B765" s="18" t="s">
        <v>28683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28684</v>
      </c>
      <c r="H765" s="1">
        <f>+Temporalidad[[#This Row],[ID]]</f>
        <v>754</v>
      </c>
    </row>
    <row r="766" spans="1:8" x14ac:dyDescent="0.25">
      <c r="A766">
        <v>755</v>
      </c>
      <c r="B766" s="18" t="s">
        <v>28685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28686</v>
      </c>
      <c r="H766" s="1">
        <f>+Temporalidad[[#This Row],[ID]]</f>
        <v>755</v>
      </c>
    </row>
    <row r="767" spans="1:8" x14ac:dyDescent="0.25">
      <c r="A767">
        <v>756</v>
      </c>
      <c r="B767" s="18" t="s">
        <v>28687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28688</v>
      </c>
      <c r="H767" s="1">
        <f>+Temporalidad[[#This Row],[ID]]</f>
        <v>756</v>
      </c>
    </row>
    <row r="768" spans="1:8" x14ac:dyDescent="0.25">
      <c r="A768">
        <v>757</v>
      </c>
      <c r="B768" s="18" t="s">
        <v>28689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28690</v>
      </c>
      <c r="H768" s="1">
        <f>+Temporalidad[[#This Row],[ID]]</f>
        <v>757</v>
      </c>
    </row>
    <row r="769" spans="1:8" x14ac:dyDescent="0.25">
      <c r="A769">
        <v>758</v>
      </c>
      <c r="B769" s="18" t="s">
        <v>28691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28692</v>
      </c>
      <c r="H769" s="1">
        <f>+Temporalidad[[#This Row],[ID]]</f>
        <v>758</v>
      </c>
    </row>
    <row r="770" spans="1:8" x14ac:dyDescent="0.25">
      <c r="A770">
        <v>759</v>
      </c>
      <c r="B770" s="18" t="s">
        <v>28693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28694</v>
      </c>
      <c r="H770" s="1">
        <f>+Temporalidad[[#This Row],[ID]]</f>
        <v>759</v>
      </c>
    </row>
    <row r="771" spans="1:8" x14ac:dyDescent="0.25">
      <c r="A771">
        <v>760</v>
      </c>
      <c r="B771" s="18" t="s">
        <v>28695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28696</v>
      </c>
      <c r="H771" s="1">
        <f>+Temporalidad[[#This Row],[ID]]</f>
        <v>760</v>
      </c>
    </row>
    <row r="772" spans="1:8" x14ac:dyDescent="0.25">
      <c r="A772">
        <v>761</v>
      </c>
      <c r="B772" s="18" t="s">
        <v>28697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28698</v>
      </c>
      <c r="H772" s="1">
        <f>+Temporalidad[[#This Row],[ID]]</f>
        <v>761</v>
      </c>
    </row>
    <row r="773" spans="1:8" x14ac:dyDescent="0.25">
      <c r="A773">
        <v>762</v>
      </c>
      <c r="B773" s="18" t="s">
        <v>28699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28700</v>
      </c>
      <c r="H773" s="1">
        <f>+Temporalidad[[#This Row],[ID]]</f>
        <v>762</v>
      </c>
    </row>
    <row r="774" spans="1:8" x14ac:dyDescent="0.25">
      <c r="A774">
        <v>763</v>
      </c>
      <c r="B774" s="18" t="s">
        <v>28701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28702</v>
      </c>
      <c r="H774" s="1">
        <f>+Temporalidad[[#This Row],[ID]]</f>
        <v>763</v>
      </c>
    </row>
    <row r="775" spans="1:8" x14ac:dyDescent="0.25">
      <c r="A775">
        <v>764</v>
      </c>
      <c r="B775" s="18" t="s">
        <v>28703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28704</v>
      </c>
      <c r="H775" s="1">
        <f>+Temporalidad[[#This Row],[ID]]</f>
        <v>764</v>
      </c>
    </row>
    <row r="776" spans="1:8" x14ac:dyDescent="0.25">
      <c r="A776">
        <v>765</v>
      </c>
      <c r="B776" s="18" t="s">
        <v>28705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28706</v>
      </c>
      <c r="H776" s="1">
        <f>+Temporalidad[[#This Row],[ID]]</f>
        <v>765</v>
      </c>
    </row>
    <row r="777" spans="1:8" x14ac:dyDescent="0.25">
      <c r="A777">
        <v>766</v>
      </c>
      <c r="B777" s="18" t="s">
        <v>28707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28708</v>
      </c>
      <c r="H777" s="1">
        <f>+Temporalidad[[#This Row],[ID]]</f>
        <v>766</v>
      </c>
    </row>
    <row r="778" spans="1:8" x14ac:dyDescent="0.25">
      <c r="A778">
        <v>767</v>
      </c>
      <c r="B778" s="18" t="s">
        <v>28709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28710</v>
      </c>
      <c r="H778" s="1">
        <f>+Temporalidad[[#This Row],[ID]]</f>
        <v>767</v>
      </c>
    </row>
    <row r="779" spans="1:8" x14ac:dyDescent="0.25">
      <c r="A779">
        <v>768</v>
      </c>
      <c r="B779" s="18" t="s">
        <v>28711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28712</v>
      </c>
      <c r="H779" s="1">
        <f>+Temporalidad[[#This Row],[ID]]</f>
        <v>768</v>
      </c>
    </row>
    <row r="780" spans="1:8" x14ac:dyDescent="0.25">
      <c r="A780">
        <v>769</v>
      </c>
      <c r="B780" s="18" t="s">
        <v>28713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28714</v>
      </c>
      <c r="H780" s="1">
        <f>+Temporalidad[[#This Row],[ID]]</f>
        <v>769</v>
      </c>
    </row>
    <row r="781" spans="1:8" x14ac:dyDescent="0.25">
      <c r="A781">
        <v>770</v>
      </c>
      <c r="B781" s="18" t="s">
        <v>28715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28716</v>
      </c>
      <c r="H781" s="1">
        <f>+Temporalidad[[#This Row],[ID]]</f>
        <v>770</v>
      </c>
    </row>
    <row r="782" spans="1:8" x14ac:dyDescent="0.25">
      <c r="A782">
        <v>771</v>
      </c>
      <c r="B782" s="18" t="s">
        <v>28717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28718</v>
      </c>
      <c r="H782" s="1">
        <f>+Temporalidad[[#This Row],[ID]]</f>
        <v>771</v>
      </c>
    </row>
    <row r="783" spans="1:8" x14ac:dyDescent="0.25">
      <c r="A783">
        <v>772</v>
      </c>
      <c r="B783" s="18" t="s">
        <v>28719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28720</v>
      </c>
      <c r="H783" s="1">
        <f>+Temporalidad[[#This Row],[ID]]</f>
        <v>772</v>
      </c>
    </row>
    <row r="784" spans="1:8" x14ac:dyDescent="0.25">
      <c r="A784">
        <v>773</v>
      </c>
      <c r="B784" s="18" t="s">
        <v>28721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28722</v>
      </c>
      <c r="H784" s="1">
        <f>+Temporalidad[[#This Row],[ID]]</f>
        <v>773</v>
      </c>
    </row>
    <row r="785" spans="1:8" x14ac:dyDescent="0.25">
      <c r="A785">
        <v>774</v>
      </c>
      <c r="B785" s="18" t="s">
        <v>28723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28724</v>
      </c>
      <c r="H785" s="1">
        <f>+Temporalidad[[#This Row],[ID]]</f>
        <v>774</v>
      </c>
    </row>
    <row r="786" spans="1:8" x14ac:dyDescent="0.25">
      <c r="A786">
        <v>775</v>
      </c>
      <c r="B786" s="18" t="s">
        <v>28725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28726</v>
      </c>
      <c r="H786" s="1">
        <f>+Temporalidad[[#This Row],[ID]]</f>
        <v>775</v>
      </c>
    </row>
    <row r="787" spans="1:8" x14ac:dyDescent="0.25">
      <c r="A787">
        <v>776</v>
      </c>
      <c r="B787" s="18" t="s">
        <v>28727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28728</v>
      </c>
      <c r="H787" s="1">
        <f>+Temporalidad[[#This Row],[ID]]</f>
        <v>776</v>
      </c>
    </row>
    <row r="788" spans="1:8" x14ac:dyDescent="0.25">
      <c r="A788">
        <v>777</v>
      </c>
      <c r="B788" s="18" t="s">
        <v>28729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28730</v>
      </c>
      <c r="H788" s="1">
        <f>+Temporalidad[[#This Row],[ID]]</f>
        <v>777</v>
      </c>
    </row>
    <row r="789" spans="1:8" x14ac:dyDescent="0.25">
      <c r="A789">
        <v>778</v>
      </c>
      <c r="B789" s="18" t="s">
        <v>28731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28732</v>
      </c>
      <c r="H789" s="1">
        <f>+Temporalidad[[#This Row],[ID]]</f>
        <v>778</v>
      </c>
    </row>
    <row r="790" spans="1:8" x14ac:dyDescent="0.25">
      <c r="A790">
        <v>779</v>
      </c>
      <c r="B790" s="18" t="s">
        <v>28733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28734</v>
      </c>
      <c r="H790" s="1">
        <f>+Temporalidad[[#This Row],[ID]]</f>
        <v>779</v>
      </c>
    </row>
    <row r="791" spans="1:8" x14ac:dyDescent="0.25">
      <c r="A791">
        <v>780</v>
      </c>
      <c r="B791" s="18" t="s">
        <v>28735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28736</v>
      </c>
      <c r="H791" s="1">
        <f>+Temporalidad[[#This Row],[ID]]</f>
        <v>780</v>
      </c>
    </row>
    <row r="792" spans="1:8" x14ac:dyDescent="0.25">
      <c r="A792">
        <v>781</v>
      </c>
      <c r="B792" s="18" t="s">
        <v>28737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28738</v>
      </c>
      <c r="H792" s="1">
        <f>+Temporalidad[[#This Row],[ID]]</f>
        <v>781</v>
      </c>
    </row>
    <row r="793" spans="1:8" x14ac:dyDescent="0.25">
      <c r="A793">
        <v>782</v>
      </c>
      <c r="B793" s="18" t="s">
        <v>28739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28740</v>
      </c>
      <c r="H793" s="1">
        <f>+Temporalidad[[#This Row],[ID]]</f>
        <v>782</v>
      </c>
    </row>
    <row r="794" spans="1:8" x14ac:dyDescent="0.25">
      <c r="A794">
        <v>783</v>
      </c>
      <c r="B794" s="18" t="s">
        <v>28741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28742</v>
      </c>
      <c r="H794" s="1">
        <f>+Temporalidad[[#This Row],[ID]]</f>
        <v>783</v>
      </c>
    </row>
    <row r="795" spans="1:8" x14ac:dyDescent="0.25">
      <c r="A795">
        <v>784</v>
      </c>
      <c r="B795" s="18" t="s">
        <v>28743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28744</v>
      </c>
      <c r="H795" s="1">
        <f>+Temporalidad[[#This Row],[ID]]</f>
        <v>784</v>
      </c>
    </row>
    <row r="796" spans="1:8" x14ac:dyDescent="0.25">
      <c r="A796">
        <v>785</v>
      </c>
      <c r="B796" s="18" t="s">
        <v>28745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28746</v>
      </c>
      <c r="H796" s="1">
        <f>+Temporalidad[[#This Row],[ID]]</f>
        <v>785</v>
      </c>
    </row>
    <row r="797" spans="1:8" x14ac:dyDescent="0.25">
      <c r="A797">
        <v>786</v>
      </c>
      <c r="B797" s="18" t="s">
        <v>28747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28748</v>
      </c>
      <c r="H797" s="1">
        <f>+Temporalidad[[#This Row],[ID]]</f>
        <v>786</v>
      </c>
    </row>
    <row r="798" spans="1:8" x14ac:dyDescent="0.25">
      <c r="A798">
        <v>787</v>
      </c>
      <c r="B798" s="18" t="s">
        <v>28749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28750</v>
      </c>
      <c r="H798" s="1">
        <f>+Temporalidad[[#This Row],[ID]]</f>
        <v>787</v>
      </c>
    </row>
    <row r="799" spans="1:8" x14ac:dyDescent="0.25">
      <c r="A799">
        <v>788</v>
      </c>
      <c r="B799" s="18" t="s">
        <v>28751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28752</v>
      </c>
      <c r="H799" s="1">
        <f>+Temporalidad[[#This Row],[ID]]</f>
        <v>788</v>
      </c>
    </row>
    <row r="800" spans="1:8" x14ac:dyDescent="0.25">
      <c r="A800">
        <v>789</v>
      </c>
      <c r="B800" s="18" t="s">
        <v>28753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28754</v>
      </c>
      <c r="H800" s="1">
        <f>+Temporalidad[[#This Row],[ID]]</f>
        <v>789</v>
      </c>
    </row>
    <row r="801" spans="1:8" x14ac:dyDescent="0.25">
      <c r="A801">
        <v>790</v>
      </c>
      <c r="B801" s="18" t="s">
        <v>28755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28756</v>
      </c>
      <c r="H801" s="1">
        <f>+Temporalidad[[#This Row],[ID]]</f>
        <v>790</v>
      </c>
    </row>
    <row r="802" spans="1:8" x14ac:dyDescent="0.25">
      <c r="A802">
        <v>791</v>
      </c>
      <c r="B802" s="18" t="s">
        <v>28757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28758</v>
      </c>
      <c r="H802" s="1">
        <f>+Temporalidad[[#This Row],[ID]]</f>
        <v>791</v>
      </c>
    </row>
    <row r="803" spans="1:8" x14ac:dyDescent="0.25">
      <c r="A803">
        <v>792</v>
      </c>
      <c r="B803" s="18" t="s">
        <v>28759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28760</v>
      </c>
      <c r="H803" s="1">
        <f>+Temporalidad[[#This Row],[ID]]</f>
        <v>792</v>
      </c>
    </row>
    <row r="804" spans="1:8" x14ac:dyDescent="0.25">
      <c r="A804">
        <v>793</v>
      </c>
      <c r="B804" s="18" t="s">
        <v>28761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28762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22901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22902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22903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22904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22905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22906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22907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22908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22909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22910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22911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22912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22913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22914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22915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22916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22917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22918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22919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22920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22921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22922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22923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22924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22925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22926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22927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22928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22929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22930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22931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22932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22933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22934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22935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22936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22937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22938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22939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22940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22941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22942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22943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22944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22945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22946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22947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22948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22949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22950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22951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22952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22953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22954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22955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22956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22957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22958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22959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22960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22961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22962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22963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22964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22965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22966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22967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22968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22969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22970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22971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22972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22973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22974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22975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22976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22977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22978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22979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22980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22981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22982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22983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22984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22985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22986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22987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22988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22989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22990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22991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22992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22993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22994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22995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22996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22997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22998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22999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23000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23001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23002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23003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23004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23005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23006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23007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23008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23009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23010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23011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23012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23013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23014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23015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23016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23017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23018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23019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23020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23021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23022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23023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23024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23025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23026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23027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23028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23029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23030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23031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23032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23033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23034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23035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23036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23037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23038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23039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23040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23041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23042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23043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23044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23045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23046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23047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23048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23049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23050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23051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23052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23053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23054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23055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23056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23057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23058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23059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23060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23061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23062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23063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23064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23065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23066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23067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23068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23069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23070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23071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23072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23073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23074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23075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23076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23077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23078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23079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23080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23081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23082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23083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23084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23085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23086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23087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23088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23089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23090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23091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23092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23093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23094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23095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23096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23097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23098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23099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23100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23101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23102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23103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23104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23105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23106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23107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23108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23109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23110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23111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23112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23113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23114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23115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23116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23117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23118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23119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23120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23121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23122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23123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23124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23125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23126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23127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23128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23129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23130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23131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23132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23133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23134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23135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23136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23137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23138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23139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23140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23141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23142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23143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23144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23145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23146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23147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23148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23149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23150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23151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23152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23153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23154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23155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23156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23157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23158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23159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23160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23161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23162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23163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23164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23165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23166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23167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23168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23169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23170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23171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23172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23173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23174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23175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23176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23177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23178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23179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23180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23181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23182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23183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23184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23185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23186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23187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23188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23189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23190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23191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23192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23193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23194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23195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23196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23197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23198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23199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23200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23201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23202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23203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23204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23205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23206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23207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23208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23209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23210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23211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23212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23213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23214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23215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23216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23217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23218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23219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23220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23221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23222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23223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23224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23225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23226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23227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23228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23229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23230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23231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23232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23233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23234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23235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23236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23237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23238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23239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23240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23241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23242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23243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23244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23245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23246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23247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23248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23249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23250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23251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23252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23253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23254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23255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23256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23257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23258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23259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23260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23261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23262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23263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23264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23265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23266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23267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23268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23269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23270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23271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23272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23273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23274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23275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23276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23277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23278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23279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23280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23281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23282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23283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23284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23285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23286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23287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23288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23289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23290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23291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23292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23293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23294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23295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23296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23297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23298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23299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23300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23301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23302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23303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23304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23305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23306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23307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23308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23309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23310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23311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23312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23313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23314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23315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23316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23317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23318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23319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23320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23321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23322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23323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23324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23325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23326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23327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23328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23329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23330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23331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23332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23333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23334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23335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23336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23337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23338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23339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23340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23341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23342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23343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23344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23345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23346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23347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23348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23349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23350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23351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23352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23353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23354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23355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23356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23357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23358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23359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23360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23361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23362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23363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23364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23365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23366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23367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23368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23369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23370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23371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23372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23373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23374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23375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23376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23377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23378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23379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23380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23381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23382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23383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23384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23385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23386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23387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23388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23389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23390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23391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23392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23393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23394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23395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23396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23397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23398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23399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23400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23401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23402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23403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23404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23405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23406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23407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23408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23409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23410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23411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23412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23413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23414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23415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23416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23417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23418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23419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23420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23421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23422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23423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23424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23425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23426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23427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23428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23429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23430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23431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23432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23433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23434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23435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23436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23437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23438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23439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23440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23441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23442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23443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23444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23445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23446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23447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23448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23449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23450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23451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23452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23453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23454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23455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23456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23457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23458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23459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23460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23461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23462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23463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23464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23465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23466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23467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23468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23469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23470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23471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23472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23473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23474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23475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23476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23477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23478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23479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23480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23481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23482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23483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23484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23485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23486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23487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23488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23489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23490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23491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23492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23493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23494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23495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23496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23497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23498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23499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23500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23501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23502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23503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23504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23505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23506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23507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23508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23509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23510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23511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23512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23513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23514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23515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23516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23517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23518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23519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23520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23521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23522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23523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23524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23525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23526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23527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23528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23529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23530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23531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23532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23533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23534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23535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23536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23537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23538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23539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23540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23541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23542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23543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23544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23545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23546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23547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23548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23549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23550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23551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23552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23553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23554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23555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23556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23557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23558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23559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23560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23561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23562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23563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23564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23565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23566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23567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23568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23569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23570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23571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23572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23573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23574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23575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23576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23577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23578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23579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23580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23581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23582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23583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23584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23585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23586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23587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23588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23589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23590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23591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23592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23593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23594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23595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23596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23597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23598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23599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23600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23601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23602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23603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23604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23605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23606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23607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23608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23609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23610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23611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23612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23613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23614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23615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23616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23617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23618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23619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23620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23621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23622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23623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23624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23625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23626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23627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23628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23629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23630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23631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23632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23633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23634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23635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23636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23637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23638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23639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23640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23641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23642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23643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23644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23645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23646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23647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23648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23649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23650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23651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23652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23653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23654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23655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23656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23657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23658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23659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23660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23661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23662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23663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23664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23665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23666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23667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23668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23669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23670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23671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23672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23673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23674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23675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23676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23677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23678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23679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23680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23681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23682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23683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23684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23685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23686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23687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23688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23689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23690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23691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23692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23693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23694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23695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23696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23697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23698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23699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23700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23701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23702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23703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23704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23705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23706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23707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23708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23709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23710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23711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23712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23713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23714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23715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23716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23717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23718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23719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23720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23721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23722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23723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23724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23725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23726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23727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23728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23729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23730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23731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23732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23733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23734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23735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23736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23737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23738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23739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23740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23741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23742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23743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23744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23745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23746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23747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23748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23749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23750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23751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23752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23753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23754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23755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23756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23757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23758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23759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23760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23761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23762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23763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23764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23765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23766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23767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23768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23769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23770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23771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23772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23773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23774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23775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23776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23777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23778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23779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23780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23781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23782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23783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23784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23785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23786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23787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23788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23789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23790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23791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23792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23793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23794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23795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23796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23797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23798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23799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23800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23801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23802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23803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23804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23805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23806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23807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23808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23809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23810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23811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23812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23813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23814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23815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23816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23817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23818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23819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23820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23821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23822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23823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23824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23825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23826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23827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23828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23829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23830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23831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23832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23833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23834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23835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23836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23837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23838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23839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23840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23841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23842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23843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23844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23845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23846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23847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23848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23849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23850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23851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23852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23853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23854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23855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23856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23857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23858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23859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23860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23861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23862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23863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23948</v>
      </c>
      <c r="H1768" s="1">
        <f>+Temporalidad[[#This Row],[ID]]</f>
        <v>1757</v>
      </c>
    </row>
    <row r="1769" spans="1:8" x14ac:dyDescent="0.25">
      <c r="A1769">
        <v>1758</v>
      </c>
      <c r="B1769" t="s">
        <v>23871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23949</v>
      </c>
      <c r="H1769" s="1">
        <f>+Temporalidad[[#This Row],[ID]]</f>
        <v>1758</v>
      </c>
    </row>
    <row r="1770" spans="1:8" x14ac:dyDescent="0.25">
      <c r="A1770">
        <v>1759</v>
      </c>
      <c r="B1770" t="s">
        <v>23872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23950</v>
      </c>
      <c r="H1770" s="1">
        <f>+Temporalidad[[#This Row],[ID]]</f>
        <v>1759</v>
      </c>
    </row>
    <row r="1771" spans="1:8" x14ac:dyDescent="0.25">
      <c r="A1771">
        <v>1760</v>
      </c>
      <c r="B1771" t="s">
        <v>23951</v>
      </c>
      <c r="C1771" s="1" t="s">
        <v>22378</v>
      </c>
      <c r="D1771" s="1" t="s">
        <v>23952</v>
      </c>
      <c r="E1771" s="2">
        <v>44342</v>
      </c>
      <c r="F1771" s="2">
        <v>44342</v>
      </c>
      <c r="G1771" s="1" t="s">
        <v>28763</v>
      </c>
      <c r="H1771" s="1">
        <f>+Temporalidad[[#This Row],[ID]]</f>
        <v>1760</v>
      </c>
    </row>
    <row r="1772" spans="1:8" x14ac:dyDescent="0.25">
      <c r="A1772">
        <v>1761</v>
      </c>
      <c r="B1772" t="s">
        <v>23953</v>
      </c>
      <c r="C1772" s="1" t="s">
        <v>22393</v>
      </c>
      <c r="D1772" s="1" t="s">
        <v>23954</v>
      </c>
      <c r="E1772" s="2">
        <v>44335</v>
      </c>
      <c r="F1772" s="2">
        <v>44342</v>
      </c>
      <c r="G1772" s="1" t="s">
        <v>28764</v>
      </c>
      <c r="H1772" s="1">
        <f>+Temporalidad[[#This Row],[ID]]</f>
        <v>1761</v>
      </c>
    </row>
    <row r="1773" spans="1:8" x14ac:dyDescent="0.25">
      <c r="A1773">
        <v>1762</v>
      </c>
      <c r="B1773" t="s">
        <v>23955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28765</v>
      </c>
      <c r="H1773" s="1">
        <f>+Temporalidad[[#This Row],[ID]]</f>
        <v>1762</v>
      </c>
    </row>
    <row r="1774" spans="1:8" x14ac:dyDescent="0.25">
      <c r="A1774">
        <v>1763</v>
      </c>
      <c r="B1774" t="s">
        <v>23956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23957</v>
      </c>
      <c r="H1774" s="1">
        <f>+Temporalidad[[#This Row],[ID]]</f>
        <v>1763</v>
      </c>
    </row>
    <row r="1775" spans="1:8" x14ac:dyDescent="0.25">
      <c r="A1775">
        <v>1764</v>
      </c>
      <c r="B1775" t="s">
        <v>23958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23959</v>
      </c>
      <c r="H1775" s="1">
        <f>+Temporalidad[[#This Row],[ID]]</f>
        <v>1764</v>
      </c>
    </row>
    <row r="1776" spans="1:8" x14ac:dyDescent="0.25">
      <c r="A1776">
        <v>1765</v>
      </c>
      <c r="B1776" t="s">
        <v>27245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27246</v>
      </c>
      <c r="H1776" s="1">
        <f>+Temporalidad[[#This Row],[ID]]</f>
        <v>1765</v>
      </c>
    </row>
    <row r="1777" spans="1:8" x14ac:dyDescent="0.25">
      <c r="A1777">
        <v>1766</v>
      </c>
      <c r="B1777" t="s">
        <v>23880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27247</v>
      </c>
      <c r="H1777" s="1">
        <f>+Temporalidad[[#This Row],[ID]]</f>
        <v>1766</v>
      </c>
    </row>
    <row r="1778" spans="1:8" x14ac:dyDescent="0.25">
      <c r="A1778">
        <v>1767</v>
      </c>
      <c r="B1778" t="s">
        <v>28766</v>
      </c>
      <c r="C1778" s="1" t="s">
        <v>22226</v>
      </c>
      <c r="D1778" s="1" t="s">
        <v>22226</v>
      </c>
      <c r="E1778" s="2">
        <v>38353</v>
      </c>
      <c r="F1778" s="2">
        <v>44196</v>
      </c>
      <c r="G1778" s="1" t="s">
        <v>28767</v>
      </c>
      <c r="H1778" s="1">
        <f>+Temporalidad[[#This Row],[ID]]</f>
        <v>1767</v>
      </c>
    </row>
    <row r="1779" spans="1:8" x14ac:dyDescent="0.25">
      <c r="A1779">
        <v>1768</v>
      </c>
      <c r="B1779" t="s">
        <v>27294</v>
      </c>
      <c r="C1779" s="1" t="s">
        <v>22226</v>
      </c>
      <c r="D1779" s="1" t="s">
        <v>22226</v>
      </c>
      <c r="E1779" s="2">
        <v>28856</v>
      </c>
      <c r="F1779" s="2">
        <v>44196</v>
      </c>
      <c r="G1779" s="1" t="s">
        <v>28768</v>
      </c>
      <c r="H1779" s="1">
        <f>+Temporalidad[[#This Row],[ID]]</f>
        <v>1768</v>
      </c>
    </row>
    <row r="1780" spans="1:8" x14ac:dyDescent="0.25">
      <c r="A1780">
        <v>1769</v>
      </c>
      <c r="B1780" t="s">
        <v>28769</v>
      </c>
      <c r="C1780" s="1" t="s">
        <v>22226</v>
      </c>
      <c r="D1780" s="1" t="s">
        <v>22226</v>
      </c>
      <c r="E1780" s="2">
        <v>42736</v>
      </c>
      <c r="F1780" s="2">
        <v>43830</v>
      </c>
      <c r="G1780" s="1" t="s">
        <v>28770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23960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23961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23962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23963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23964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23965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23966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23967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23968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23969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23970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23971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23972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23973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23974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23975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23976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23977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23978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23979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23980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23981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23982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23983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23984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23985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23986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23987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23988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23989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23990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23991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23992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23993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23994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23995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23996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23997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23998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23999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24000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24001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24002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24003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24004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24005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24006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24007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24008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24009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24010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24011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24012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24013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24014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24015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24016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24017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24018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24019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24020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24021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24022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24023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24024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24025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24026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24027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24028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24029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24030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24031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24032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24033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24034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24035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24036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24037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24038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24039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24040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24041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24042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24043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24044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24045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24046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24047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24048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24049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24050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24051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24052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24053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24054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24055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24056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24057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24058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24059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24060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24061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24062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24063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24064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24065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24066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24067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24068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24069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24070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24071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24072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24073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24074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24075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24076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24077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24078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24079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24080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24081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24082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24083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24084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24085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24086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24087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24088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24089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24090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24091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24092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24093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24094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24095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24096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24097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24098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24099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24100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24101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24102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24103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24104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24105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24106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24107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24108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24109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24110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24111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24112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24113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24114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24115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24116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24117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24118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24119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24120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24121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24122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24123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24124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24125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24126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24127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24128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24129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24130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24131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24132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24133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24134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24135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24136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24137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24138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24139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24140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24141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24142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24143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24144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24145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24146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24147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24148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24149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24150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24151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24152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24153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24154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24155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24156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24157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24158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24159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24160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24161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24162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24163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24164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24165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24166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24167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24168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24169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24170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24171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24172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24173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24174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24175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24176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24177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24178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24179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24180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24181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24182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24183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24184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24185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24186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24187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24188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24189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24190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24191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24192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24193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24194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24195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24196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24197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24198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24199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24200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24201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24202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24203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24204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24205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24206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24207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24208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24209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24210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24211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24212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24213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24214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24215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24216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24217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24218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24219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24220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24221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24222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24223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24224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24225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24226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24227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24228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24229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24230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24231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24232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24233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24234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24235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24236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24237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24238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24239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24240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24241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24242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24243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24244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24245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24246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24247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24248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24249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24250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24251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24252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24253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24254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24255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24256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24257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24258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24259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24260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24261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24262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24263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24264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24265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24266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24267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24268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24269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24270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24271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24272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24273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24274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24275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24276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24277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24278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24279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24280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24281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24282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24283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24284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24285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24286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24287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24288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24289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24290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24291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24292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24293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24294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24295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24296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24297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24298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24299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24300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24301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24302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24303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24304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24305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24306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24307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24308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24309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24310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24311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24312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24313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24314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24315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24316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24317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24318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24319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24320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24321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24322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24323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24324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24325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24326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24327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24328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24329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24330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24331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24332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24333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24334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24335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24336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24337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24338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24339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24340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24341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24342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24343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24344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24345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24346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24347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24348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24349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24350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24351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24352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24353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24354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24355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24356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24357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24358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24359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24360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24361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24362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24363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24364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24365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24366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24367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24368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24369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24370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24371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24372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24373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24374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24375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24376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24377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24378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24379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24380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24381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24382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24383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24384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24385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24386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24387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24388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24389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24390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24391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24392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24393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24394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24395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24396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24397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24398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24399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24400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24401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24402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24403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24404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24405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24406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24407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24408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24409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24410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24411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24412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24413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24414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24415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24416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24417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24418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24419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24420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24421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24422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24424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24425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24426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24427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24428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24429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24430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24431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24432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24433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24434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24435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24436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24437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24438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24439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24440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24441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24442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24443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24444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24445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24446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24447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24448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24449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24450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24451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24452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24453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24454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24455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24456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24457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24458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24459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24460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24461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24462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24463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24464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24465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24466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24467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24468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24469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24470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24471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24472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24473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24474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24475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24476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24477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24478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24479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24480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24481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24482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24483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24484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24485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24486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24487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24488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24489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24490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24491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24492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24493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24494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24495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24496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24497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24498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24499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24500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24501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24502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24503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24504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24505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24506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24507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24508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24509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24510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24511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24512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24513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24514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24515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24516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24517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24518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24519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24520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24521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24522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24523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24524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24525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24526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24527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24528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24529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24530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24531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24532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24533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24534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24535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24536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24537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24538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24539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24540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24541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24542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24543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24544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24545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24546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24547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24548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24549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24550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24551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24552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24553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24554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24555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24556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24557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24558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24559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24560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24561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24562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24563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24564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24565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24566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24567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24568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24569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24570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24571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24572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24573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24574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24575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24576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24577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24578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24579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24580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24581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24582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24583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24584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24585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24586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24587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24588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24589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24590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24591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24592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24593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24594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24595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24596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24597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24598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24599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24600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24601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24602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24603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24604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24605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24606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24607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24608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24609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24610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24611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24612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24613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24614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24615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24616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24617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24618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24619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24620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24621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24622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24623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24624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24625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24626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24627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24628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24629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24630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24631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24632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24633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24634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24635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24636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24637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24638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24639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24640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24641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24642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24643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24644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24645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24646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24647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24648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24649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24650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24651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24652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24653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24654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24655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24656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24657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24658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24659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24660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24661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24662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24663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24664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24665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24666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24667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24668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24669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24670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24671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24672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24673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24674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24675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24676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24677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24678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24679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24680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24681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24682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24683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24684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24685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24686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24687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24688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24689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24690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24691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24692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24693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24694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24695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24696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24697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24698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24699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24700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24701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24702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24703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24704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24705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24706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24707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24708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24709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24710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24711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24712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24713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24714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24715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24716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24717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24718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24719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24720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24721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24722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24723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24724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24725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24726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24727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24728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24729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24730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24731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24732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24733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24734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24735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24736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24737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24738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24739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24740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24741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24742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24743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24744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24745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24746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24747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24748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24749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24750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24751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24752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24753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24754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24755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24756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24757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24758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24759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24760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24761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24762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24763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24764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24765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24766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24767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24768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24769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24770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24771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24772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24773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24774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24775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24776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24777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24778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24779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24780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24781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24782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24783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24784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24785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24786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24787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24788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24789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24790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24791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24792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24793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24794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24795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24796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24797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24798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24799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24800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24801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24802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24803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24804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24805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24806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24807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24808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24809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24810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24811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24812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24813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24814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24815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24816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24817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24818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24819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24820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24821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24822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24823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24824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24825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24826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24827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24828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24829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24830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24831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24832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24833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24834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24835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24836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24837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24838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24839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24840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24841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24842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24843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24844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24845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24846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24847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24848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24849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24850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24851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24852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24853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24854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24855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24856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24857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24858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24859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24860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24861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24862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24863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24864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24865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24866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24867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24868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24869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24870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24871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24872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24873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24874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24875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24876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24877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24878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24879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24880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24881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24882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24883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24884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24885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24886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24887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24888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24889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24890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24891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24892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24893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24894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24895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24896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24897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24898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24899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24900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24901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24902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24903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24904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24905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24906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24907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24908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24909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24910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24911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24912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24913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24914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24915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24916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24917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24918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24919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24920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24921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24922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24923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24924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24925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24926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24927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24928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24929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24930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24931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24932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24933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24934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24935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24936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24937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24938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24939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24940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24941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24942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24943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24944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24945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24946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24947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24948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24949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24950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24951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24952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24953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24954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24955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24956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24957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24958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24959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24960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24961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24962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24963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24964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24965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24966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24967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24968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24969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24970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24971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24972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24973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24974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24975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24976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24977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24978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24979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24980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24981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24982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24983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24984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24985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24986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24987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24988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24989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24990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24991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24992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24993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24994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24995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24996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24997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24998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24999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25000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25001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25002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25003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25004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25005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25006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25007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25008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25009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25010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25011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25012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25013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25014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25015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25016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25017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25018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25019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25020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25021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25022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25023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25024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25025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25026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25027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25028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25029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25030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25031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25032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25033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25034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25035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25036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25037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25038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25039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25040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25041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25042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25043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25044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25045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25046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25047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25048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25049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25050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25051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25052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25053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25054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25055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25056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25057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25058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25059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25060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25061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25062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25063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25064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25065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25066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25067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25068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25069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25070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25071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25072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25073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25074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25075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25076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25077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25078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25079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25080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25081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25082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25083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25084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25085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25086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25087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25088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25089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25090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25091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25092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25093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25094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25095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25096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25097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25098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25099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25100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25101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25102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25103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25104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25105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25106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25107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25108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25109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25110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25111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25112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25113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25114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25115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25116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25117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25118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25119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25120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25121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25122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25123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25124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25125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25126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25127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25128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25129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25130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25131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25132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25133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25134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25135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25136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25137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25138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25139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25140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25141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25142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25143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25144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25145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25146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25147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25148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25149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25150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25151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25152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25153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25154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25155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25156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25157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25158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25159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25160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25161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25162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25163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25164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25165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25166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25167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25168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25169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25170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25171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25172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25173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25174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25175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25176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25177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25178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25179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25180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25181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25182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25183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25184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25185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25186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25187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25188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25189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25190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25191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25192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25193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25194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25195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25196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25197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25198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25199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25200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25201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25202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25203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25204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25205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25206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25207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25208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25209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25210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25211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25212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25213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25214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25215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25216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25217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25218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25219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25220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25221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25222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25223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25224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25225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25226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25227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25228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25229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25230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25231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25232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25233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25234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25235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25236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25237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25238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25239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25240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25241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25242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25243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25244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25245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25246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25247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25248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25249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25250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25251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25252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25253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25254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25255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25256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25257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25258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25259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25260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25261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25262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25263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25264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25265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25266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25267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25268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25269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25270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25271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25272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25273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25274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25275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25276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25277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25278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25279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25280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25281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25282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25283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25284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25285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25286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25287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25288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25289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25290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25291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25292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25293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25294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25295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25296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25297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25298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25299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25300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25301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25302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25303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25304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25305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25306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25307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25308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25309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25310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25311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25312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25313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25314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25315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25316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25317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25318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25319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25320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25321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25322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25323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25324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25325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25326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25327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25328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25329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25330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25331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25332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25333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25334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25335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25336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25337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25338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25339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25340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25341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25342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25343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25344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25345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25346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25347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25348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25349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25350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25351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25352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25353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25354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25355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25356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25357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25358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25359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25360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25361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25362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25363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25364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25365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25366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25367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25368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25369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25370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25371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25372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25373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25374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25375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25376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25377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25378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25379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25380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25381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25382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25383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25384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25385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25386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25387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25388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25389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25390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25391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25392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25393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25394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25395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25396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25397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25398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25399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25400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25401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25402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25403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25404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25405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25406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25407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25408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25409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25410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25411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25412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25413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25414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25415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25416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25417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25418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25419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25420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25421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25422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25423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25424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25425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25426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25427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25428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25429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25430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25431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25432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25433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25434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25435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25436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25437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25438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25439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25440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25441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25442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25443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25444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25445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25446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25447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25448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25449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25450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25451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25452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25453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25454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25455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25456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25457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25458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25459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25460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25461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25462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25463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25464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25465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25466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25467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25468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25469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25470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25471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25472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25473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25474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25475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25476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25477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25478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25479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25480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25481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25482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25483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25484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25485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25486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25487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25488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25489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25490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25491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25492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25493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25494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25495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25496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25497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25498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25499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25500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25501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25502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25503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25504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25505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25506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25507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25508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25509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25510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25511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25512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25513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25514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25515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25516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25517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25518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25519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25520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25521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25522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25523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25524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25525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25526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25527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25528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25529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25530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25531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25532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25533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25534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25535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25536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25537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25538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25539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25540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25541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25542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25543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25544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25545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25546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25547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25548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25549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25550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25551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25552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25553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25554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25555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25556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25557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25558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25559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25560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25561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25562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25563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25564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25565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25566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25567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25568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25569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25570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25571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25572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25573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25574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25575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25576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25577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25578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25579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25580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25581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25582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25583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25584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25585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25586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25587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25588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25589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25590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25591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25592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25593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25594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25595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25596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25597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25598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25599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25600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25601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25602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25603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25604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25605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25606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25607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25608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25609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25610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25611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25612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25613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25614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25615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25616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25617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25618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25619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25620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25621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25622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25623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25624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25625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25626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25627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25628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25629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25630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25631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25632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25633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25634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25635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25636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25637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25638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25639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25640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25641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25642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25643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25644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25645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25646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25647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25648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25649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25650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25651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25652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25653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25654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25655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25656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25657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25658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25659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25660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25661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25662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25663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25664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25665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25666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25667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25668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25669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25670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25671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25672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25673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25674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25675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25676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25677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25678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25679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25680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25681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25682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25683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25684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25685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25686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25687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25688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25689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25690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25691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25692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25693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25694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25695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25696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25697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25698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25699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25700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25701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25702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25703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25704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25705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25706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25707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25708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25709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25710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25711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25712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25713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25714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25715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25716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25717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25718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25719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25720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25721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25722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25723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25724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25725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25726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25727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25728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25729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25730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25731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25732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25733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25734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25735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25736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25737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25738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25739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25740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25741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25742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25743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25744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25745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25746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25747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25748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25750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25751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25752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25753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25754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25755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25756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25757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25758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25759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25760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25761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25762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25763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25764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25765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25766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25767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25768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25769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25770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25771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25772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25773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25774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25775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25776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25777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25778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25779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25780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25781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25782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25783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25784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25785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25786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25787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25788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25789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25790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25791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25792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25793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25794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25795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25796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25797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25798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25799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25800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25801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25802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25803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25804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25805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25806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25807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25808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25809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25810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25811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25812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25813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25814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25815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25816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25817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25818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25819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25820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25821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25822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25823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25824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25825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25826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25827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25828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25829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25830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25831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25832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25833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25834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25835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25836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25837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25838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25839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25840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25841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25842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25843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25844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25845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25846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25847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25848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25849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25850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25851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25852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25853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25854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25855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25856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25857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25858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25859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25860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25861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25862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25863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25864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25865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25866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25867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25868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25869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25870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25871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25872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25873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25874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25875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25876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25877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25878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25879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25880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25881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25882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25883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25884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25885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25886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25887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25888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25889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25890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25891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25892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25893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25894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25895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25896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25897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25898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25899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25900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25901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25902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25903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25904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25905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25906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25907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25908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25909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25910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25911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25912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25913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25914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25915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25916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25917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25918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25919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25920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25921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25922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25923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25924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25925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25926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25927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25928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25929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25930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25931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25932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25933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25934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25935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25936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25937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25938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25939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25940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25941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25942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25943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25944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25945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25946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25947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25948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25949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25950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25951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25952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25953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25954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25955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25956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25957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25958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25959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25960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25961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25962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25963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25964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25965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25966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25967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25968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25969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25970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25971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25972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25973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25974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25975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25976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25977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25978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25979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25980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25981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25982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25983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25984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25985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25986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25987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25988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25989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25990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25991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25992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25993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25994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25995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25996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25997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25998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25999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26000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26001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26002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26003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26004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26005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26006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26007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26008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26009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26010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26011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26012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26013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26014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26015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26016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26017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26018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26019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26020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26021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26022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26023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26024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26025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26026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26027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26028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26029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26030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26031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26032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26033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26034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26035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26036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26037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26038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26039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26040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26041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26042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26043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26044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26045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26046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26047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26048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26049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26050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26051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26052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26053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26054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26055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26056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26057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26058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26059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26060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26061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26062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26063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26064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26065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26066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26067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26068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26069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26070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26071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26072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26073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26074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26075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26076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26077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26078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26079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26080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26081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26082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26083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26084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26085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26086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26087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26088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26089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26090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26091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26092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26093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26094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26095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26096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26097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26098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26099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26100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26101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26102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26103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26104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26105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26106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26107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26108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26109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26110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26111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26112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26113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26114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26115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26116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26117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26118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26119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26120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26121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26122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26123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26124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26125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26126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26127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26128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26129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26130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26131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26132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26133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26134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26135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26136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26137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26138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26139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26140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26141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26142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26143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26144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26145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26146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26147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26148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26149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26150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26151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26152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26153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26154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26155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26156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26157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26158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26159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26160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26161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26162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26163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26164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26165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26166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26167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26168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26169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26170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26171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26172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26173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26174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26175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26176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26177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26178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26179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26180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26181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26182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26183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26184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26185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26186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26187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26188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26189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26190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26191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26192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26193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26194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26195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26196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26197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26198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26199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26200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26201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26202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26203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26204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26205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26206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26207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26208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26209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26210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26211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26212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26213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26214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26215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26216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26217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26218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26219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26220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26221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26222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26223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26224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26225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26226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26227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26228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26229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26230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26231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26232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26233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26234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26235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26236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26237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26238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26239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26240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26241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26242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26243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26244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26245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26246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26247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26248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26249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26250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26251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26252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26253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26254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26255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26256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26257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26258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26259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26260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26261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26262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26263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26264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26265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26266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26267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26268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26269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26270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26271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26272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26273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26274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26275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26276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26277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26278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26279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26280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26281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26282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26283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26284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26285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26286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26287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26288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26289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26290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26291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26292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26293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26294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26295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26296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26297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26298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26299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26300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26301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26302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26303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26304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26305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26306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26307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26308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26309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26310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26311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26312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26313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26314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26315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26316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26317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26318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26319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26320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26321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26322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26323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26324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26325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26326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26327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26328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26329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26330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26331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26332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26333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26334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26335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26336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26337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26338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26339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26340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26341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26342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26343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26344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26345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26346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26347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26348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26349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26350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26351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26352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26353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26354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26355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26356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26357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26358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26359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26360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26361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26362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26363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26364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26365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26366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26367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26368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26369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26370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26371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26372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26373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26374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26375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26376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26377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26378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26379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26380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26381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26382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26383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26384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26385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26386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26387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26388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26389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26390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26391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26392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26393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26394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26395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26396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26397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26398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26399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26400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26401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26402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26403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26404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26405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26406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26407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26408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26409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26410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26411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26412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26413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26414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26415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26416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26417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26418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26419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26420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26421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26422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26423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26424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26425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26426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26427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26428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26429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26430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26431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26432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26433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26434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26435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26436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26437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26438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26439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26440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26441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26442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26443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26444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26445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26446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26447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26448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26449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26450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26451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26452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26453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26454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26455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26456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26457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26458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26459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26460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26461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26462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26463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26464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26465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26466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26467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26468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26469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26470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26471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26472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26473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26474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26475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26476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26477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26478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26479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26480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26481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26482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26483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26484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26485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26486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26487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26488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26489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26490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26491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26492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26493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26494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26495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26496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26497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26498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26499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26500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26501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26502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26503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26504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26505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26506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26507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26508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26509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26510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26511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26512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26513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26514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26515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26516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26517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26518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26519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26520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26521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26522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26523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26524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26525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26526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26527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26528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26529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26530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26531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26532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26533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26534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26535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26536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26537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26538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26539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26540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26541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26542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26543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26544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26545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26546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26547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26548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26549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26550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26551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26552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26553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26554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26555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26556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26557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26558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26559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26560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26561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26562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26563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26564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26565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26566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26567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26568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26569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26570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26571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26572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26573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26574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26575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26576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26577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26578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26579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26580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26581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26582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26583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26584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26585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26586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26587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26588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26589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26590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26591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26592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26593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26594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26595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26596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26597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26598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26599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26600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26601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26602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26603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26604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26605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26606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26607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26608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26609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26610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26611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26612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26613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26614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26615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26616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26617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26618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26619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26620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26621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26622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26623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26624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26625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26626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26627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26628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26629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26630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26631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26632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26633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26634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26635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26636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26637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26638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26639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26640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26641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26642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26643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26644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26645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26646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26647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26648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26649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26650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26651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26652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26653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26654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26655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26656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26657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26658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26659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26660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26661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26662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26663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26664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26665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26666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26667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26668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26669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26670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26671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26672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26673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26674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26675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26676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26677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26678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26679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26680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26681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26682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26683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26684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26685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26686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26687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26688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26689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26690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26691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26692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26693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26694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26695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26696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26697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26698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26699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26700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26701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26702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26703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26704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26705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26706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26707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26708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26709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26710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26711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26712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26713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26714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26715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26716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26717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26718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26719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26720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26721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26722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26723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26724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26725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26726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26727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26728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26729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26730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26731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26732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26733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26734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26735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26736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26737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26738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26739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26740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26741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26742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26743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26744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26745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26746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26747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26748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26749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26750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26751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26752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26753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26754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26755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26756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26757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26758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26759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26760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26761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26762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26763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26764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26765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26766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26767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26768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26769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26770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26771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26772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26773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26774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26775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26776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26777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26778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26779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26780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26781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26782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26783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26784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26785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26786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26787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26788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26789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26790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26791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26792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26793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26794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26795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26796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26797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26798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26799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26800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26801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26802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26803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26804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26805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26806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26807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26808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26809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26810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26811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26812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26813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26814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26815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26816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26817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26818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26819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26820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26821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26822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26823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26824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26825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26826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26827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26828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26829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26830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26831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26832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26833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26834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26835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26836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26837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26838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26839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26840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26841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26842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26843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26844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26845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26846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26847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26848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26849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26850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26851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26852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26853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26854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26855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26856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26857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26858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26859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26860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26861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26862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26863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26864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26865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26866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26867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26868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26869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26870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26871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26872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26873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26874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26875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26876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26877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26878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26879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26880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26881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26882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26883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26884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26885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26886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26887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26888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26889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26890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26891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26892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26893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26894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26895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26896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26897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26898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26899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26900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26901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26902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26903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26904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26905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26906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26907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26908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26909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26910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26911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26912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26913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26914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26915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26916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26917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26918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26919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26920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26921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26922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26923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26924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26925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26926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26927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26928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26929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26930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26931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26932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26933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26934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26935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26936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26937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26938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26939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26940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26941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26942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26943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26944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26945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26946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26947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26948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26949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26950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26951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26952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26953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26954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26955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26956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26957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26958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26959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26960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26961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26962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26963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26964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26965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26966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26967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26968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26969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26970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26971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26972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26973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26974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26975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26976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26977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26978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26979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26980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26981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26982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26983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26984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26985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26986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26987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26988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26989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26990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26991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26992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26993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26994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26995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26996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26997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26998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26999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27000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27001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27002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27003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27004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27005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27006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27007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27008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27009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27010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27011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27012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27013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27014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27015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27016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27017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27018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27019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27020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27021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27022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27023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27024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27025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27026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27027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27028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27029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27030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27031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27032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27033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27034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27035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27036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27037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27038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27039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27040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27041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27042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27043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27044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27045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27046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27047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27048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27049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27050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27051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27052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27053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27054</v>
      </c>
      <c r="I3105" s="1">
        <f>+Territorio[[#This Row],[id]]</f>
        <v>3095</v>
      </c>
    </row>
    <row r="3106" spans="2:9" x14ac:dyDescent="0.25">
      <c r="B3106">
        <v>3096</v>
      </c>
      <c r="C3106" s="1" t="s">
        <v>27055</v>
      </c>
      <c r="D3106" s="1" t="s">
        <v>27056</v>
      </c>
      <c r="E3106" s="1" t="s">
        <v>22184</v>
      </c>
      <c r="F3106" s="1" t="s">
        <v>27056</v>
      </c>
      <c r="G3106" s="1" t="s">
        <v>43</v>
      </c>
      <c r="H3106" s="1" t="s">
        <v>27057</v>
      </c>
      <c r="I3106" s="1">
        <f>+Territorio[[#This Row],[id]]</f>
        <v>3096</v>
      </c>
    </row>
    <row r="3107" spans="2:9" x14ac:dyDescent="0.25">
      <c r="B3107">
        <v>3097</v>
      </c>
      <c r="C3107" s="1" t="s">
        <v>27058</v>
      </c>
      <c r="D3107" s="1" t="s">
        <v>27059</v>
      </c>
      <c r="E3107" s="1" t="s">
        <v>22184</v>
      </c>
      <c r="F3107" s="1" t="s">
        <v>27059</v>
      </c>
      <c r="G3107" s="1" t="s">
        <v>43</v>
      </c>
      <c r="H3107" s="1" t="s">
        <v>27060</v>
      </c>
      <c r="I3107" s="1">
        <f>+Territorio[[#This Row],[id]]</f>
        <v>3097</v>
      </c>
    </row>
    <row r="3108" spans="2:9" x14ac:dyDescent="0.25">
      <c r="B3108">
        <v>3098</v>
      </c>
      <c r="C3108" s="1" t="s">
        <v>27061</v>
      </c>
      <c r="D3108" s="1" t="s">
        <v>27062</v>
      </c>
      <c r="E3108" s="1" t="s">
        <v>22184</v>
      </c>
      <c r="F3108" s="1" t="s">
        <v>27062</v>
      </c>
      <c r="G3108" s="1" t="s">
        <v>43</v>
      </c>
      <c r="H3108" s="1" t="s">
        <v>27063</v>
      </c>
      <c r="I3108" s="1">
        <f>+Territorio[[#This Row],[id]]</f>
        <v>3098</v>
      </c>
    </row>
    <row r="3109" spans="2:9" x14ac:dyDescent="0.25">
      <c r="B3109">
        <v>3099</v>
      </c>
      <c r="C3109" s="1" t="s">
        <v>27064</v>
      </c>
      <c r="D3109" s="1" t="s">
        <v>27065</v>
      </c>
      <c r="E3109" s="1" t="s">
        <v>22184</v>
      </c>
      <c r="F3109" s="1" t="s">
        <v>27065</v>
      </c>
      <c r="G3109" s="1" t="s">
        <v>43</v>
      </c>
      <c r="H3109" s="1" t="s">
        <v>27066</v>
      </c>
      <c r="I3109" s="1">
        <f>+Territorio[[#This Row],[id]]</f>
        <v>3099</v>
      </c>
    </row>
    <row r="3110" spans="2:9" x14ac:dyDescent="0.25">
      <c r="B3110">
        <v>3100</v>
      </c>
      <c r="C3110" s="1" t="s">
        <v>27067</v>
      </c>
      <c r="D3110" s="1" t="s">
        <v>27068</v>
      </c>
      <c r="E3110" s="1" t="s">
        <v>22184</v>
      </c>
      <c r="F3110" s="1" t="s">
        <v>27068</v>
      </c>
      <c r="G3110" s="1" t="s">
        <v>43</v>
      </c>
      <c r="H3110" s="1" t="s">
        <v>27069</v>
      </c>
      <c r="I3110" s="1">
        <f>+Territorio[[#This Row],[id]]</f>
        <v>3100</v>
      </c>
    </row>
    <row r="3111" spans="2:9" x14ac:dyDescent="0.25">
      <c r="B3111">
        <v>3101</v>
      </c>
      <c r="C3111" s="1" t="s">
        <v>27070</v>
      </c>
      <c r="D3111" s="1" t="s">
        <v>27071</v>
      </c>
      <c r="E3111" s="1" t="s">
        <v>22184</v>
      </c>
      <c r="F3111" s="1" t="s">
        <v>27071</v>
      </c>
      <c r="G3111" s="1" t="s">
        <v>43</v>
      </c>
      <c r="H3111" s="1" t="s">
        <v>27072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25">
      <c r="A78">
        <v>68</v>
      </c>
      <c r="B78" s="1" t="s">
        <v>23864</v>
      </c>
      <c r="C78" s="1" t="s">
        <v>23865</v>
      </c>
      <c r="D78" s="1" t="s">
        <v>22259</v>
      </c>
      <c r="E78" s="1" t="s">
        <v>23866</v>
      </c>
      <c r="F78" s="1">
        <f>+unidad_medida[[#This Row],[id]]</f>
        <v>68</v>
      </c>
    </row>
    <row r="79" spans="1:6" x14ac:dyDescent="0.25">
      <c r="A79">
        <v>69</v>
      </c>
      <c r="B79" s="1" t="s">
        <v>23869</v>
      </c>
      <c r="C79" s="1" t="s">
        <v>23869</v>
      </c>
      <c r="D79" s="1" t="s">
        <v>22259</v>
      </c>
      <c r="E79" s="1" t="s">
        <v>23870</v>
      </c>
      <c r="F79" s="1">
        <f>+unidad_medida[[#This Row],[id]]</f>
        <v>69</v>
      </c>
    </row>
    <row r="80" spans="1:6" x14ac:dyDescent="0.25">
      <c r="A80">
        <v>70</v>
      </c>
      <c r="B80" s="1" t="s">
        <v>27073</v>
      </c>
      <c r="C80" s="1" t="s">
        <v>27074</v>
      </c>
      <c r="D80" s="1" t="s">
        <v>27075</v>
      </c>
      <c r="E80" s="1" t="s">
        <v>27076</v>
      </c>
      <c r="F80" s="1">
        <f>+unidad_medida[[#This Row],[id]]</f>
        <v>70</v>
      </c>
    </row>
    <row r="81" spans="1:6" x14ac:dyDescent="0.25">
      <c r="A81">
        <v>71</v>
      </c>
      <c r="B81" s="1" t="s">
        <v>27077</v>
      </c>
      <c r="C81" s="1" t="s">
        <v>22297</v>
      </c>
      <c r="D81" s="1" t="s">
        <v>27075</v>
      </c>
      <c r="E81" s="1" t="s">
        <v>27078</v>
      </c>
      <c r="F81" s="1">
        <f>+unidad_medida[[#This Row],[id]]</f>
        <v>71</v>
      </c>
    </row>
    <row r="82" spans="1:6" x14ac:dyDescent="0.25">
      <c r="A82">
        <v>72</v>
      </c>
      <c r="B82" s="1" t="s">
        <v>27248</v>
      </c>
      <c r="C82" s="1" t="s">
        <v>27249</v>
      </c>
      <c r="D82" s="1" t="s">
        <v>6240</v>
      </c>
      <c r="E82" s="1" t="s">
        <v>27250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27079</v>
      </c>
      <c r="J106" s="1" t="s">
        <v>27080</v>
      </c>
      <c r="K106" s="1" t="s">
        <v>27081</v>
      </c>
      <c r="L106" s="1" t="s">
        <v>27082</v>
      </c>
      <c r="M106" s="1" t="s">
        <v>27083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27084</v>
      </c>
      <c r="J107" s="1" t="s">
        <v>27085</v>
      </c>
      <c r="K107" s="1" t="s">
        <v>27086</v>
      </c>
      <c r="L107" s="1" t="s">
        <v>27087</v>
      </c>
      <c r="M107" s="1" t="s">
        <v>27088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27089</v>
      </c>
      <c r="J119" s="1" t="s">
        <v>27090</v>
      </c>
      <c r="K119" s="1" t="s">
        <v>27091</v>
      </c>
      <c r="L119" s="1" t="s">
        <v>27092</v>
      </c>
      <c r="M119" s="1" t="s">
        <v>27093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27094</v>
      </c>
      <c r="J120" s="1" t="s">
        <v>27095</v>
      </c>
      <c r="K120" s="1" t="s">
        <v>27096</v>
      </c>
      <c r="L120" s="1" t="s">
        <v>27097</v>
      </c>
      <c r="M120" s="1" t="s">
        <v>27098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27099</v>
      </c>
      <c r="J121" s="1" t="s">
        <v>27100</v>
      </c>
      <c r="K121" s="1" t="s">
        <v>27101</v>
      </c>
      <c r="L121" s="1" t="s">
        <v>27102</v>
      </c>
      <c r="M121" s="1" t="s">
        <v>27103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27104</v>
      </c>
      <c r="J122" s="1" t="s">
        <v>27105</v>
      </c>
      <c r="K122" s="1" t="s">
        <v>27106</v>
      </c>
      <c r="L122" s="1" t="s">
        <v>27107</v>
      </c>
      <c r="M122" s="1" t="s">
        <v>27108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27109</v>
      </c>
      <c r="J123" s="1" t="s">
        <v>27110</v>
      </c>
      <c r="K123" s="1" t="s">
        <v>27111</v>
      </c>
      <c r="L123" s="1" t="s">
        <v>27112</v>
      </c>
      <c r="M123" s="1" t="s">
        <v>27113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27114</v>
      </c>
      <c r="J208" s="1" t="s">
        <v>27115</v>
      </c>
      <c r="K208" s="1" t="s">
        <v>27116</v>
      </c>
      <c r="L208" s="1" t="s">
        <v>27117</v>
      </c>
      <c r="M208" s="1" t="s">
        <v>27118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27119</v>
      </c>
      <c r="J209" s="1" t="s">
        <v>27120</v>
      </c>
      <c r="K209" s="1" t="s">
        <v>27121</v>
      </c>
      <c r="L209" s="1" t="s">
        <v>27122</v>
      </c>
      <c r="M209" s="1" t="s">
        <v>27123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27124</v>
      </c>
      <c r="J210" s="1" t="s">
        <v>27125</v>
      </c>
      <c r="K210" s="1" t="s">
        <v>27126</v>
      </c>
      <c r="L210" s="1" t="s">
        <v>27127</v>
      </c>
      <c r="M210" s="1" t="s">
        <v>27128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27129</v>
      </c>
      <c r="J211" s="1" t="s">
        <v>27130</v>
      </c>
      <c r="K211" s="1" t="s">
        <v>27131</v>
      </c>
      <c r="L211" s="1" t="s">
        <v>27132</v>
      </c>
      <c r="M211" s="1" t="s">
        <v>27133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2021-05-07T23:06:39Z</dcterms:created>
  <dcterms:modified xsi:type="dcterms:W3CDTF">2021-06-01T22:54:59Z</dcterms:modified>
</cp:coreProperties>
</file>